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595" yWindow="-135" windowWidth="20280" windowHeight="11445"/>
  </bookViews>
  <sheets>
    <sheet name="реестр" sheetId="5" r:id="rId1"/>
  </sheets>
  <calcPr calcId="145621"/>
</workbook>
</file>

<file path=xl/calcChain.xml><?xml version="1.0" encoding="utf-8"?>
<calcChain xmlns="http://schemas.openxmlformats.org/spreadsheetml/2006/main">
  <c r="CH45" i="5" l="1"/>
  <c r="BD45" i="5"/>
  <c r="AL49" i="5"/>
  <c r="AM49" i="5"/>
  <c r="AT29" i="5"/>
  <c r="AT34" i="5"/>
  <c r="AT45" i="5"/>
  <c r="CH46" i="5"/>
  <c r="CF45" i="5"/>
  <c r="CH34" i="5"/>
  <c r="CH33" i="5"/>
  <c r="BD34" i="5"/>
  <c r="BD46" i="5"/>
  <c r="BD33" i="5"/>
  <c r="BJ69" i="5" l="1"/>
  <c r="BK69" i="5"/>
  <c r="DN36" i="5"/>
  <c r="DO36" i="5"/>
  <c r="DP36" i="5"/>
  <c r="DQ36" i="5"/>
  <c r="DI36" i="5"/>
  <c r="DJ36" i="5"/>
  <c r="DK36" i="5"/>
  <c r="DL36" i="5"/>
  <c r="CY36" i="5"/>
  <c r="CZ36" i="5"/>
  <c r="DA36" i="5"/>
  <c r="DB36" i="5"/>
  <c r="CT36" i="5"/>
  <c r="CU36" i="5"/>
  <c r="CV36" i="5"/>
  <c r="CW36" i="5"/>
  <c r="CP36" i="5"/>
  <c r="CQ36" i="5"/>
  <c r="CK36" i="5"/>
  <c r="CL36" i="5"/>
  <c r="DO29" i="5" l="1"/>
  <c r="DP29" i="5"/>
  <c r="DJ29" i="5"/>
  <c r="DK29" i="5"/>
  <c r="DE29" i="5"/>
  <c r="DF29" i="5"/>
  <c r="CZ29" i="5"/>
  <c r="DA29" i="5"/>
  <c r="CU29" i="5"/>
  <c r="CV29" i="5"/>
  <c r="CK29" i="5"/>
  <c r="CL29" i="5"/>
  <c r="BG29" i="5"/>
  <c r="BH29" i="5"/>
  <c r="AF69" i="5"/>
  <c r="AG69" i="5"/>
  <c r="CN69" i="5" s="1"/>
  <c r="AH28" i="5"/>
  <c r="AI28" i="5"/>
  <c r="AI27" i="5" s="1"/>
  <c r="AJ28" i="5"/>
  <c r="AJ27" i="5" s="1"/>
  <c r="AK28" i="5"/>
  <c r="AK27" i="5" s="1"/>
  <c r="AL28" i="5"/>
  <c r="AM28" i="5"/>
  <c r="AM27" i="5" s="1"/>
  <c r="AN28" i="5"/>
  <c r="AO28" i="5"/>
  <c r="AO27" i="5" s="1"/>
  <c r="AQ28" i="5"/>
  <c r="AQ27" i="5" s="1"/>
  <c r="AR28" i="5"/>
  <c r="CU28" i="5" s="1"/>
  <c r="AS28" i="5"/>
  <c r="AS27" i="5" s="1"/>
  <c r="AT28" i="5"/>
  <c r="AV28" i="5"/>
  <c r="AW28" i="5"/>
  <c r="CZ28" i="5" s="1"/>
  <c r="AX28" i="5"/>
  <c r="DA28" i="5" s="1"/>
  <c r="AY28" i="5"/>
  <c r="AY27" i="5" s="1"/>
  <c r="BA28" i="5"/>
  <c r="BA27" i="5" s="1"/>
  <c r="BB28" i="5"/>
  <c r="BB27" i="5" s="1"/>
  <c r="BC28" i="5"/>
  <c r="BC27" i="5" s="1"/>
  <c r="BD28" i="5"/>
  <c r="BD27" i="5" s="1"/>
  <c r="BL28" i="5"/>
  <c r="BM28" i="5"/>
  <c r="BN28" i="5"/>
  <c r="BO28" i="5"/>
  <c r="BO27" i="5" s="1"/>
  <c r="BP28" i="5"/>
  <c r="BP27" i="5" s="1"/>
  <c r="BQ28" i="5"/>
  <c r="DF28" i="5" s="1"/>
  <c r="BR28" i="5"/>
  <c r="BR27" i="5" s="1"/>
  <c r="BS28" i="5"/>
  <c r="BS27" i="5" s="1"/>
  <c r="BU28" i="5"/>
  <c r="BU27" i="5" s="1"/>
  <c r="BV28" i="5"/>
  <c r="BW28" i="5"/>
  <c r="BW27" i="5" s="1"/>
  <c r="BX28" i="5"/>
  <c r="DL28" i="5" s="1"/>
  <c r="BZ28" i="5"/>
  <c r="CA28" i="5"/>
  <c r="CA27" i="5" s="1"/>
  <c r="CB28" i="5"/>
  <c r="DP28" i="5" s="1"/>
  <c r="CC28" i="5"/>
  <c r="CC27" i="5" s="1"/>
  <c r="CE28" i="5"/>
  <c r="CE27" i="5" s="1"/>
  <c r="CF28" i="5"/>
  <c r="CK28" i="5" s="1"/>
  <c r="CG28" i="5"/>
  <c r="CG27" i="5" s="1"/>
  <c r="CH28" i="5"/>
  <c r="CH27" i="5" s="1"/>
  <c r="AH49" i="5"/>
  <c r="AI49" i="5"/>
  <c r="CO49" i="5" s="1"/>
  <c r="AJ49" i="5"/>
  <c r="AK49" i="5"/>
  <c r="CP49" i="5" s="1"/>
  <c r="AN49" i="5"/>
  <c r="AO49" i="5"/>
  <c r="CR49" i="5" s="1"/>
  <c r="AQ49" i="5"/>
  <c r="CT49" i="5" s="1"/>
  <c r="AR49" i="5"/>
  <c r="AS49" i="5"/>
  <c r="AT49" i="5"/>
  <c r="CW49" i="5" s="1"/>
  <c r="AV49" i="5"/>
  <c r="CY49" i="5" s="1"/>
  <c r="AW49" i="5"/>
  <c r="AX49" i="5"/>
  <c r="AY49" i="5"/>
  <c r="DB49" i="5" s="1"/>
  <c r="BA49" i="5"/>
  <c r="BB49" i="5"/>
  <c r="BC49" i="5"/>
  <c r="BD49" i="5"/>
  <c r="BL49" i="5"/>
  <c r="BM49" i="5"/>
  <c r="DD49" i="5" s="1"/>
  <c r="BN49" i="5"/>
  <c r="BO49" i="5"/>
  <c r="DE49" i="5" s="1"/>
  <c r="BP49" i="5"/>
  <c r="BQ49" i="5"/>
  <c r="BR49" i="5"/>
  <c r="BS49" i="5"/>
  <c r="DG49" i="5" s="1"/>
  <c r="BU49" i="5"/>
  <c r="DI49" i="5" s="1"/>
  <c r="BV49" i="5"/>
  <c r="BW49" i="5"/>
  <c r="BX49" i="5"/>
  <c r="BZ49" i="5"/>
  <c r="CA49" i="5"/>
  <c r="DO49" i="5" s="1"/>
  <c r="CB49" i="5"/>
  <c r="CC49" i="5"/>
  <c r="DQ49" i="5" s="1"/>
  <c r="CE49" i="5"/>
  <c r="CJ49" i="5" s="1"/>
  <c r="CF49" i="5"/>
  <c r="CG49" i="5"/>
  <c r="CL49" i="5" s="1"/>
  <c r="CH49" i="5"/>
  <c r="CM49" i="5" s="1"/>
  <c r="AH65" i="5"/>
  <c r="AH64" i="5" s="1"/>
  <c r="AI65" i="5"/>
  <c r="AI64" i="5" s="1"/>
  <c r="AJ65" i="5"/>
  <c r="AJ64" i="5" s="1"/>
  <c r="AK65" i="5"/>
  <c r="AK64" i="5" s="1"/>
  <c r="AL65" i="5"/>
  <c r="AL64" i="5" s="1"/>
  <c r="AM65" i="5"/>
  <c r="AN65" i="5"/>
  <c r="AN64" i="5" s="1"/>
  <c r="AO65" i="5"/>
  <c r="AO64" i="5" s="1"/>
  <c r="AQ65" i="5"/>
  <c r="AR65" i="5"/>
  <c r="AR64" i="5" s="1"/>
  <c r="AS65" i="5"/>
  <c r="AS64" i="5" s="1"/>
  <c r="AS63" i="5" s="1"/>
  <c r="AT65" i="5"/>
  <c r="CW65" i="5" s="1"/>
  <c r="AV65" i="5"/>
  <c r="AV64" i="5" s="1"/>
  <c r="AV63" i="5" s="1"/>
  <c r="AW65" i="5"/>
  <c r="AW64" i="5" s="1"/>
  <c r="AX65" i="5"/>
  <c r="AX64" i="5" s="1"/>
  <c r="AX63" i="5" s="1"/>
  <c r="DA63" i="5" s="1"/>
  <c r="AY65" i="5"/>
  <c r="BA65" i="5"/>
  <c r="BA64" i="5" s="1"/>
  <c r="BA63" i="5" s="1"/>
  <c r="BB65" i="5"/>
  <c r="BB64" i="5" s="1"/>
  <c r="BC65" i="5"/>
  <c r="BC64" i="5" s="1"/>
  <c r="BC63" i="5" s="1"/>
  <c r="BD65" i="5"/>
  <c r="BD64" i="5" s="1"/>
  <c r="BL65" i="5"/>
  <c r="BL64" i="5" s="1"/>
  <c r="BL63" i="5" s="1"/>
  <c r="BM65" i="5"/>
  <c r="BN65" i="5"/>
  <c r="BN64" i="5" s="1"/>
  <c r="BO65" i="5"/>
  <c r="BP65" i="5"/>
  <c r="BP64" i="5" s="1"/>
  <c r="BP63" i="5" s="1"/>
  <c r="BQ65" i="5"/>
  <c r="DF65" i="5" s="1"/>
  <c r="BR65" i="5"/>
  <c r="BR64" i="5" s="1"/>
  <c r="BS65" i="5"/>
  <c r="BS64" i="5" s="1"/>
  <c r="DG64" i="5" s="1"/>
  <c r="BU65" i="5"/>
  <c r="BU64" i="5" s="1"/>
  <c r="BV65" i="5"/>
  <c r="DJ65" i="5" s="1"/>
  <c r="BW65" i="5"/>
  <c r="BX65" i="5"/>
  <c r="BX64" i="5" s="1"/>
  <c r="DL64" i="5" s="1"/>
  <c r="BZ65" i="5"/>
  <c r="BZ64" i="5" s="1"/>
  <c r="CA65" i="5"/>
  <c r="CA64" i="5" s="1"/>
  <c r="CA63" i="5" s="1"/>
  <c r="CB65" i="5"/>
  <c r="CB64" i="5" s="1"/>
  <c r="CB63" i="5" s="1"/>
  <c r="DP63" i="5" s="1"/>
  <c r="CC65" i="5"/>
  <c r="CC64" i="5" s="1"/>
  <c r="CC63" i="5" s="1"/>
  <c r="CE65" i="5"/>
  <c r="CE64" i="5" s="1"/>
  <c r="CF65" i="5"/>
  <c r="CF64" i="5" s="1"/>
  <c r="CF63" i="5" s="1"/>
  <c r="CG65" i="5"/>
  <c r="CG64" i="5" s="1"/>
  <c r="CH65" i="5"/>
  <c r="CM65" i="5" s="1"/>
  <c r="AG61" i="5"/>
  <c r="CN61" i="5" s="1"/>
  <c r="AH61" i="5"/>
  <c r="AI61" i="5"/>
  <c r="CO61" i="5" s="1"/>
  <c r="AJ61" i="5"/>
  <c r="AK61" i="5"/>
  <c r="CP61" i="5" s="1"/>
  <c r="AL61" i="5"/>
  <c r="AM61" i="5"/>
  <c r="AN61" i="5"/>
  <c r="AO61" i="5"/>
  <c r="CR61" i="5" s="1"/>
  <c r="AQ61" i="5"/>
  <c r="CT61" i="5" s="1"/>
  <c r="AR61" i="5"/>
  <c r="AS61" i="5"/>
  <c r="CV61" i="5" s="1"/>
  <c r="AT61" i="5"/>
  <c r="CW61" i="5" s="1"/>
  <c r="AV61" i="5"/>
  <c r="CY61" i="5" s="1"/>
  <c r="AW61" i="5"/>
  <c r="CZ61" i="5" s="1"/>
  <c r="AX61" i="5"/>
  <c r="AY61" i="5"/>
  <c r="BA61" i="5"/>
  <c r="BB61" i="5"/>
  <c r="BC61" i="5"/>
  <c r="BD61" i="5"/>
  <c r="BL61" i="5"/>
  <c r="BM61" i="5"/>
  <c r="DD61" i="5" s="1"/>
  <c r="BN61" i="5"/>
  <c r="BO61" i="5"/>
  <c r="BP61" i="5"/>
  <c r="BQ61" i="5"/>
  <c r="DF61" i="5" s="1"/>
  <c r="BR61" i="5"/>
  <c r="BS61" i="5"/>
  <c r="BU61" i="5"/>
  <c r="DI61" i="5" s="1"/>
  <c r="BV61" i="5"/>
  <c r="DJ61" i="5" s="1"/>
  <c r="BW61" i="5"/>
  <c r="BX61" i="5"/>
  <c r="BY61" i="5"/>
  <c r="DM61" i="5" s="1"/>
  <c r="BZ61" i="5"/>
  <c r="CA61" i="5"/>
  <c r="CB61" i="5"/>
  <c r="DP61" i="5" s="1"/>
  <c r="CC61" i="5"/>
  <c r="DQ61" i="5" s="1"/>
  <c r="CD61" i="5"/>
  <c r="CI61" i="5" s="1"/>
  <c r="CE61" i="5"/>
  <c r="CF61" i="5"/>
  <c r="CG61" i="5"/>
  <c r="CL61" i="5" s="1"/>
  <c r="CH61" i="5"/>
  <c r="CM61" i="5" s="1"/>
  <c r="AF61" i="5"/>
  <c r="BC58" i="5"/>
  <c r="AH59" i="5"/>
  <c r="AI59" i="5"/>
  <c r="AI58" i="5" s="1"/>
  <c r="CO58" i="5" s="1"/>
  <c r="AJ59" i="5"/>
  <c r="AK59" i="5"/>
  <c r="AL59" i="5"/>
  <c r="AM59" i="5"/>
  <c r="AM58" i="5" s="1"/>
  <c r="CQ58" i="5" s="1"/>
  <c r="AN59" i="5"/>
  <c r="AO59" i="5"/>
  <c r="AQ59" i="5"/>
  <c r="AR59" i="5"/>
  <c r="CU59" i="5" s="1"/>
  <c r="AS59" i="5"/>
  <c r="CV59" i="5" s="1"/>
  <c r="AT59" i="5"/>
  <c r="AV59" i="5"/>
  <c r="CY59" i="5" s="1"/>
  <c r="AW59" i="5"/>
  <c r="AW58" i="5" s="1"/>
  <c r="CZ58" i="5" s="1"/>
  <c r="AX59" i="5"/>
  <c r="AY59" i="5"/>
  <c r="BA59" i="5"/>
  <c r="BA58" i="5" s="1"/>
  <c r="BB59" i="5"/>
  <c r="BC59" i="5"/>
  <c r="BD59" i="5"/>
  <c r="BL59" i="5"/>
  <c r="BM59" i="5"/>
  <c r="BM58" i="5" s="1"/>
  <c r="BN59" i="5"/>
  <c r="BO59" i="5"/>
  <c r="BP59" i="5"/>
  <c r="BQ59" i="5"/>
  <c r="BQ58" i="5" s="1"/>
  <c r="BR59" i="5"/>
  <c r="BS59" i="5"/>
  <c r="DG59" i="5" s="1"/>
  <c r="BU59" i="5"/>
  <c r="BU58" i="5" s="1"/>
  <c r="BV59" i="5"/>
  <c r="BW59" i="5"/>
  <c r="BW58" i="5" s="1"/>
  <c r="DK58" i="5" s="1"/>
  <c r="BX59" i="5"/>
  <c r="DL59" i="5" s="1"/>
  <c r="BZ59" i="5"/>
  <c r="CA59" i="5"/>
  <c r="CB59" i="5"/>
  <c r="CC59" i="5"/>
  <c r="CE59" i="5"/>
  <c r="CJ59" i="5" s="1"/>
  <c r="CF59" i="5"/>
  <c r="CK59" i="5" s="1"/>
  <c r="CG59" i="5"/>
  <c r="CH59" i="5"/>
  <c r="AU70" i="5"/>
  <c r="AZ70" i="5"/>
  <c r="BE70" i="5" s="1"/>
  <c r="BY70" i="5"/>
  <c r="DM70" i="5" s="1"/>
  <c r="CD70" i="5"/>
  <c r="CI70" i="5" s="1"/>
  <c r="CD67" i="5"/>
  <c r="CI67" i="5" s="1"/>
  <c r="CD68" i="5"/>
  <c r="CD69" i="5"/>
  <c r="CI69" i="5" s="1"/>
  <c r="CD66" i="5"/>
  <c r="CD60" i="5"/>
  <c r="CI60" i="5" s="1"/>
  <c r="CD57" i="5"/>
  <c r="CI57" i="5" s="1"/>
  <c r="CD56" i="5"/>
  <c r="CD48" i="5"/>
  <c r="CD50" i="5"/>
  <c r="CD51" i="5"/>
  <c r="CD52" i="5"/>
  <c r="CD53" i="5"/>
  <c r="CI53" i="5" s="1"/>
  <c r="CD54" i="5"/>
  <c r="CI54" i="5" s="1"/>
  <c r="CD55" i="5"/>
  <c r="CD46" i="5"/>
  <c r="CD47" i="5"/>
  <c r="CI47" i="5" s="1"/>
  <c r="CD44" i="5"/>
  <c r="CI44" i="5" s="1"/>
  <c r="CD45" i="5"/>
  <c r="CI45" i="5" s="1"/>
  <c r="CD41" i="5"/>
  <c r="CI41" i="5" s="1"/>
  <c r="CD42" i="5"/>
  <c r="CI42" i="5" s="1"/>
  <c r="CD43" i="5"/>
  <c r="CI43" i="5" s="1"/>
  <c r="CD36" i="5"/>
  <c r="CD38" i="5"/>
  <c r="CD39" i="5"/>
  <c r="CI39" i="5" s="1"/>
  <c r="CD40" i="5"/>
  <c r="CI40" i="5" s="1"/>
  <c r="CD33" i="5"/>
  <c r="CI33" i="5" s="1"/>
  <c r="CD34" i="5"/>
  <c r="CD35" i="5"/>
  <c r="CI35" i="5" s="1"/>
  <c r="CD29" i="5"/>
  <c r="CI29" i="5" s="1"/>
  <c r="CM28" i="5"/>
  <c r="CJ33" i="5"/>
  <c r="CK33" i="5"/>
  <c r="CL33" i="5"/>
  <c r="CM33" i="5"/>
  <c r="CJ34" i="5"/>
  <c r="CK34" i="5"/>
  <c r="CL34" i="5"/>
  <c r="CM34" i="5"/>
  <c r="CJ35" i="5"/>
  <c r="CK35" i="5"/>
  <c r="CL35" i="5"/>
  <c r="CM35" i="5"/>
  <c r="CJ36" i="5"/>
  <c r="CM36" i="5"/>
  <c r="CJ38" i="5"/>
  <c r="CK38" i="5"/>
  <c r="CL38" i="5"/>
  <c r="CM38" i="5"/>
  <c r="CJ39" i="5"/>
  <c r="CK39" i="5"/>
  <c r="CL39" i="5"/>
  <c r="CM39" i="5"/>
  <c r="CJ40" i="5"/>
  <c r="CK40" i="5"/>
  <c r="CL40" i="5"/>
  <c r="CM40" i="5"/>
  <c r="CJ41" i="5"/>
  <c r="CK41" i="5"/>
  <c r="CL41" i="5"/>
  <c r="CM41" i="5"/>
  <c r="CJ42" i="5"/>
  <c r="CK42" i="5"/>
  <c r="CL42" i="5"/>
  <c r="CM42" i="5"/>
  <c r="CJ43" i="5"/>
  <c r="CK43" i="5"/>
  <c r="CL43" i="5"/>
  <c r="CM43" i="5"/>
  <c r="CJ44" i="5"/>
  <c r="CK44" i="5"/>
  <c r="CL44" i="5"/>
  <c r="CM44" i="5"/>
  <c r="CJ45" i="5"/>
  <c r="CK45" i="5"/>
  <c r="CL45" i="5"/>
  <c r="CM45" i="5"/>
  <c r="CJ46" i="5"/>
  <c r="CK46" i="5"/>
  <c r="CL46" i="5"/>
  <c r="CM46" i="5"/>
  <c r="CJ47" i="5"/>
  <c r="CK47" i="5"/>
  <c r="CL47" i="5"/>
  <c r="CM47" i="5"/>
  <c r="CJ48" i="5"/>
  <c r="CK48" i="5"/>
  <c r="CL48" i="5"/>
  <c r="CM48" i="5"/>
  <c r="CJ50" i="5"/>
  <c r="CK50" i="5"/>
  <c r="CL50" i="5"/>
  <c r="CM50" i="5"/>
  <c r="CJ51" i="5"/>
  <c r="CK51" i="5"/>
  <c r="CL51" i="5"/>
  <c r="CM51" i="5"/>
  <c r="CI52" i="5"/>
  <c r="CJ52" i="5"/>
  <c r="CK52" i="5"/>
  <c r="CL52" i="5"/>
  <c r="CM52" i="5"/>
  <c r="CJ53" i="5"/>
  <c r="CK53" i="5"/>
  <c r="CL53" i="5"/>
  <c r="CM53" i="5"/>
  <c r="CJ54" i="5"/>
  <c r="CK54" i="5"/>
  <c r="CL54" i="5"/>
  <c r="CM54" i="5"/>
  <c r="CJ55" i="5"/>
  <c r="CK55" i="5"/>
  <c r="CL55" i="5"/>
  <c r="CM55" i="5"/>
  <c r="CI56" i="5"/>
  <c r="CJ56" i="5"/>
  <c r="CK56" i="5"/>
  <c r="CL56" i="5"/>
  <c r="CM56" i="5"/>
  <c r="CJ57" i="5"/>
  <c r="CK57" i="5"/>
  <c r="CL57" i="5"/>
  <c r="CM57" i="5"/>
  <c r="CL59" i="5"/>
  <c r="CJ60" i="5"/>
  <c r="CK60" i="5"/>
  <c r="CL60" i="5"/>
  <c r="CM60" i="5"/>
  <c r="CJ61" i="5"/>
  <c r="CI62" i="5"/>
  <c r="CJ62" i="5"/>
  <c r="CK62" i="5"/>
  <c r="CL62" i="5"/>
  <c r="CM62" i="5"/>
  <c r="CK64" i="5"/>
  <c r="CJ66" i="5"/>
  <c r="CK66" i="5"/>
  <c r="CL66" i="5"/>
  <c r="CM66" i="5"/>
  <c r="CJ67" i="5"/>
  <c r="CK67" i="5"/>
  <c r="CL67" i="5"/>
  <c r="CM67" i="5"/>
  <c r="CJ68" i="5"/>
  <c r="CK68" i="5"/>
  <c r="CL68" i="5"/>
  <c r="CM68" i="5"/>
  <c r="CJ69" i="5"/>
  <c r="CK69" i="5"/>
  <c r="CL69" i="5"/>
  <c r="CM69" i="5"/>
  <c r="CJ70" i="5"/>
  <c r="CK70" i="5"/>
  <c r="CL70" i="5"/>
  <c r="CM70" i="5"/>
  <c r="CJ29" i="5"/>
  <c r="CM29" i="5"/>
  <c r="DQ28" i="5"/>
  <c r="DN33" i="5"/>
  <c r="DO33" i="5"/>
  <c r="DP33" i="5"/>
  <c r="DQ33" i="5"/>
  <c r="DN34" i="5"/>
  <c r="DO34" i="5"/>
  <c r="DP34" i="5"/>
  <c r="DQ34" i="5"/>
  <c r="DN35" i="5"/>
  <c r="DO35" i="5"/>
  <c r="DP35" i="5"/>
  <c r="DQ35" i="5"/>
  <c r="DN38" i="5"/>
  <c r="DO38" i="5"/>
  <c r="DP38" i="5"/>
  <c r="DQ38" i="5"/>
  <c r="DN39" i="5"/>
  <c r="DO39" i="5"/>
  <c r="DP39" i="5"/>
  <c r="DQ39" i="5"/>
  <c r="DN40" i="5"/>
  <c r="DO40" i="5"/>
  <c r="DP40" i="5"/>
  <c r="DQ40" i="5"/>
  <c r="DN41" i="5"/>
  <c r="DO41" i="5"/>
  <c r="DP41" i="5"/>
  <c r="DQ41" i="5"/>
  <c r="DN42" i="5"/>
  <c r="DO42" i="5"/>
  <c r="DP42" i="5"/>
  <c r="DQ42" i="5"/>
  <c r="DN43" i="5"/>
  <c r="DO43" i="5"/>
  <c r="DP43" i="5"/>
  <c r="DQ43" i="5"/>
  <c r="DN44" i="5"/>
  <c r="DO44" i="5"/>
  <c r="DP44" i="5"/>
  <c r="DQ44" i="5"/>
  <c r="DN45" i="5"/>
  <c r="DO45" i="5"/>
  <c r="DP45" i="5"/>
  <c r="DQ45" i="5"/>
  <c r="DN46" i="5"/>
  <c r="DO46" i="5"/>
  <c r="DP46" i="5"/>
  <c r="DQ46" i="5"/>
  <c r="DN47" i="5"/>
  <c r="DO47" i="5"/>
  <c r="DP47" i="5"/>
  <c r="DQ47" i="5"/>
  <c r="DN48" i="5"/>
  <c r="DO48" i="5"/>
  <c r="DP48" i="5"/>
  <c r="DQ48" i="5"/>
  <c r="DP49" i="5"/>
  <c r="DN50" i="5"/>
  <c r="DO50" i="5"/>
  <c r="DP50" i="5"/>
  <c r="DQ50" i="5"/>
  <c r="DN51" i="5"/>
  <c r="DO51" i="5"/>
  <c r="DP51" i="5"/>
  <c r="DQ51" i="5"/>
  <c r="DN52" i="5"/>
  <c r="DO52" i="5"/>
  <c r="DP52" i="5"/>
  <c r="DQ52" i="5"/>
  <c r="DN53" i="5"/>
  <c r="DO53" i="5"/>
  <c r="DP53" i="5"/>
  <c r="DQ53" i="5"/>
  <c r="DN54" i="5"/>
  <c r="DO54" i="5"/>
  <c r="DP54" i="5"/>
  <c r="DQ54" i="5"/>
  <c r="DN55" i="5"/>
  <c r="DO55" i="5"/>
  <c r="DP55" i="5"/>
  <c r="DQ55" i="5"/>
  <c r="DN56" i="5"/>
  <c r="DO56" i="5"/>
  <c r="DP56" i="5"/>
  <c r="DQ56" i="5"/>
  <c r="DN57" i="5"/>
  <c r="DO57" i="5"/>
  <c r="DP57" i="5"/>
  <c r="DQ57" i="5"/>
  <c r="DP59" i="5"/>
  <c r="DQ59" i="5"/>
  <c r="DN60" i="5"/>
  <c r="DO60" i="5"/>
  <c r="DP60" i="5"/>
  <c r="DQ60" i="5"/>
  <c r="DO61" i="5"/>
  <c r="DM62" i="5"/>
  <c r="DN62" i="5"/>
  <c r="DO62" i="5"/>
  <c r="DP62" i="5"/>
  <c r="DQ62" i="5"/>
  <c r="DQ65" i="5"/>
  <c r="DN66" i="5"/>
  <c r="DO66" i="5"/>
  <c r="DP66" i="5"/>
  <c r="DQ66" i="5"/>
  <c r="DN67" i="5"/>
  <c r="DO67" i="5"/>
  <c r="DP67" i="5"/>
  <c r="DQ67" i="5"/>
  <c r="DN68" i="5"/>
  <c r="DO68" i="5"/>
  <c r="DP68" i="5"/>
  <c r="DQ68" i="5"/>
  <c r="DN69" i="5"/>
  <c r="DO69" i="5"/>
  <c r="DP69" i="5"/>
  <c r="DQ69" i="5"/>
  <c r="DN70" i="5"/>
  <c r="DO70" i="5"/>
  <c r="DP70" i="5"/>
  <c r="DQ70" i="5"/>
  <c r="DN29" i="5"/>
  <c r="DQ29" i="5"/>
  <c r="BY67" i="5"/>
  <c r="DM67" i="5" s="1"/>
  <c r="BY68" i="5"/>
  <c r="DM68" i="5" s="1"/>
  <c r="BY69" i="5"/>
  <c r="DM69" i="5" s="1"/>
  <c r="BY66" i="5"/>
  <c r="BY60" i="5"/>
  <c r="BY59" i="5" s="1"/>
  <c r="BY57" i="5"/>
  <c r="BY51" i="5"/>
  <c r="BY52" i="5"/>
  <c r="DM52" i="5" s="1"/>
  <c r="BY53" i="5"/>
  <c r="DM53" i="5" s="1"/>
  <c r="BY54" i="5"/>
  <c r="DM54" i="5" s="1"/>
  <c r="BY55" i="5"/>
  <c r="BY56" i="5"/>
  <c r="DM56" i="5" s="1"/>
  <c r="BY50" i="5"/>
  <c r="DM50" i="5" s="1"/>
  <c r="BY47" i="5"/>
  <c r="DM47" i="5" s="1"/>
  <c r="BY48" i="5"/>
  <c r="DM48" i="5" s="1"/>
  <c r="BY46" i="5"/>
  <c r="DM46" i="5" s="1"/>
  <c r="BY40" i="5"/>
  <c r="BY41" i="5"/>
  <c r="BY42" i="5"/>
  <c r="BY43" i="5"/>
  <c r="BY44" i="5"/>
  <c r="DM44" i="5" s="1"/>
  <c r="BY45" i="5"/>
  <c r="BY36" i="5"/>
  <c r="BY38" i="5"/>
  <c r="BY39" i="5"/>
  <c r="DM39" i="5" s="1"/>
  <c r="BY33" i="5"/>
  <c r="BY34" i="5"/>
  <c r="DM34" i="5" s="1"/>
  <c r="BY35" i="5"/>
  <c r="DI33" i="5"/>
  <c r="DJ33" i="5"/>
  <c r="DK33" i="5"/>
  <c r="DL33" i="5"/>
  <c r="DI34" i="5"/>
  <c r="DJ34" i="5"/>
  <c r="DK34" i="5"/>
  <c r="DL34" i="5"/>
  <c r="DI35" i="5"/>
  <c r="DJ35" i="5"/>
  <c r="DK35" i="5"/>
  <c r="DL35" i="5"/>
  <c r="DI38" i="5"/>
  <c r="DJ38" i="5"/>
  <c r="DK38" i="5"/>
  <c r="DL38" i="5"/>
  <c r="DI39" i="5"/>
  <c r="DJ39" i="5"/>
  <c r="DK39" i="5"/>
  <c r="DL39" i="5"/>
  <c r="DI40" i="5"/>
  <c r="DJ40" i="5"/>
  <c r="DK40" i="5"/>
  <c r="DL40" i="5"/>
  <c r="DH41" i="5"/>
  <c r="DI41" i="5"/>
  <c r="DJ41" i="5"/>
  <c r="DK41" i="5"/>
  <c r="DL41" i="5"/>
  <c r="DI42" i="5"/>
  <c r="DJ42" i="5"/>
  <c r="DK42" i="5"/>
  <c r="DL42" i="5"/>
  <c r="DI43" i="5"/>
  <c r="DJ43" i="5"/>
  <c r="DK43" i="5"/>
  <c r="DL43" i="5"/>
  <c r="DI44" i="5"/>
  <c r="DJ44" i="5"/>
  <c r="DK44" i="5"/>
  <c r="DL44" i="5"/>
  <c r="DI45" i="5"/>
  <c r="DJ45" i="5"/>
  <c r="DK45" i="5"/>
  <c r="DL45" i="5"/>
  <c r="DI46" i="5"/>
  <c r="DJ46" i="5"/>
  <c r="DK46" i="5"/>
  <c r="DL46" i="5"/>
  <c r="DI47" i="5"/>
  <c r="DJ47" i="5"/>
  <c r="DK47" i="5"/>
  <c r="DL47" i="5"/>
  <c r="DI48" i="5"/>
  <c r="DJ48" i="5"/>
  <c r="DK48" i="5"/>
  <c r="DL48" i="5"/>
  <c r="DJ49" i="5"/>
  <c r="DK49" i="5"/>
  <c r="DL49" i="5"/>
  <c r="DI50" i="5"/>
  <c r="DJ50" i="5"/>
  <c r="DK50" i="5"/>
  <c r="DL50" i="5"/>
  <c r="DI51" i="5"/>
  <c r="DJ51" i="5"/>
  <c r="DK51" i="5"/>
  <c r="DL51" i="5"/>
  <c r="DI52" i="5"/>
  <c r="DJ52" i="5"/>
  <c r="DK52" i="5"/>
  <c r="DL52" i="5"/>
  <c r="DI53" i="5"/>
  <c r="DJ53" i="5"/>
  <c r="DK53" i="5"/>
  <c r="DL53" i="5"/>
  <c r="DI54" i="5"/>
  <c r="DJ54" i="5"/>
  <c r="DK54" i="5"/>
  <c r="DL54" i="5"/>
  <c r="DI55" i="5"/>
  <c r="DJ55" i="5"/>
  <c r="DK55" i="5"/>
  <c r="DL55" i="5"/>
  <c r="DI56" i="5"/>
  <c r="DJ56" i="5"/>
  <c r="DK56" i="5"/>
  <c r="DL56" i="5"/>
  <c r="DI57" i="5"/>
  <c r="DJ57" i="5"/>
  <c r="DK57" i="5"/>
  <c r="DL57" i="5"/>
  <c r="DK59" i="5"/>
  <c r="DI60" i="5"/>
  <c r="DJ60" i="5"/>
  <c r="DK60" i="5"/>
  <c r="DL60" i="5"/>
  <c r="DK61" i="5"/>
  <c r="DL61" i="5"/>
  <c r="DI62" i="5"/>
  <c r="DJ62" i="5"/>
  <c r="DK62" i="5"/>
  <c r="DL62" i="5"/>
  <c r="DI66" i="5"/>
  <c r="DJ66" i="5"/>
  <c r="DK66" i="5"/>
  <c r="DL66" i="5"/>
  <c r="DI67" i="5"/>
  <c r="DJ67" i="5"/>
  <c r="DK67" i="5"/>
  <c r="DL67" i="5"/>
  <c r="DI68" i="5"/>
  <c r="DJ68" i="5"/>
  <c r="DK68" i="5"/>
  <c r="DL68" i="5"/>
  <c r="DH69" i="5"/>
  <c r="DI69" i="5"/>
  <c r="DJ69" i="5"/>
  <c r="DK69" i="5"/>
  <c r="DL69" i="5"/>
  <c r="DI70" i="5"/>
  <c r="DJ70" i="5"/>
  <c r="DK70" i="5"/>
  <c r="DL70" i="5"/>
  <c r="DI29" i="5"/>
  <c r="DL29" i="5"/>
  <c r="BT67" i="5"/>
  <c r="DH67" i="5" s="1"/>
  <c r="BT68" i="5"/>
  <c r="DH68" i="5" s="1"/>
  <c r="BT69" i="5"/>
  <c r="BT70" i="5"/>
  <c r="DH70" i="5" s="1"/>
  <c r="BT66" i="5"/>
  <c r="BT62" i="5"/>
  <c r="BT61" i="5" s="1"/>
  <c r="BT60" i="5"/>
  <c r="BT59" i="5" s="1"/>
  <c r="BT57" i="5"/>
  <c r="DH57" i="5" s="1"/>
  <c r="BT51" i="5"/>
  <c r="DH51" i="5" s="1"/>
  <c r="BT52" i="5"/>
  <c r="DH52" i="5" s="1"/>
  <c r="BT53" i="5"/>
  <c r="DH53" i="5" s="1"/>
  <c r="BT54" i="5"/>
  <c r="BT55" i="5"/>
  <c r="DH55" i="5" s="1"/>
  <c r="BT56" i="5"/>
  <c r="DH56" i="5" s="1"/>
  <c r="BT50" i="5"/>
  <c r="DH50" i="5" s="1"/>
  <c r="BT33" i="5"/>
  <c r="DH33" i="5" s="1"/>
  <c r="BT34" i="5"/>
  <c r="BT35" i="5"/>
  <c r="DH35" i="5" s="1"/>
  <c r="BT36" i="5"/>
  <c r="BT38" i="5"/>
  <c r="DH38" i="5" s="1"/>
  <c r="BT39" i="5"/>
  <c r="DH39" i="5" s="1"/>
  <c r="BT40" i="5"/>
  <c r="BT41" i="5"/>
  <c r="BT42" i="5"/>
  <c r="BT43" i="5"/>
  <c r="DH43" i="5" s="1"/>
  <c r="BT44" i="5"/>
  <c r="DH44" i="5" s="1"/>
  <c r="BT45" i="5"/>
  <c r="BT46" i="5"/>
  <c r="DH46" i="5" s="1"/>
  <c r="BT47" i="5"/>
  <c r="DH47" i="5" s="1"/>
  <c r="BT48" i="5"/>
  <c r="DH48" i="5" s="1"/>
  <c r="BY29" i="5"/>
  <c r="BT29" i="5"/>
  <c r="CY33" i="5"/>
  <c r="CZ33" i="5"/>
  <c r="DA33" i="5"/>
  <c r="DB33" i="5"/>
  <c r="CY34" i="5"/>
  <c r="CZ34" i="5"/>
  <c r="DA34" i="5"/>
  <c r="DB34" i="5"/>
  <c r="CY35" i="5"/>
  <c r="CZ35" i="5"/>
  <c r="DA35" i="5"/>
  <c r="DB35" i="5"/>
  <c r="CY38" i="5"/>
  <c r="CZ38" i="5"/>
  <c r="DA38" i="5"/>
  <c r="DB38" i="5"/>
  <c r="CY39" i="5"/>
  <c r="CZ39" i="5"/>
  <c r="DA39" i="5"/>
  <c r="DB39" i="5"/>
  <c r="CY40" i="5"/>
  <c r="CZ40" i="5"/>
  <c r="DA40" i="5"/>
  <c r="DB40" i="5"/>
  <c r="CY41" i="5"/>
  <c r="CZ41" i="5"/>
  <c r="DA41" i="5"/>
  <c r="DB41" i="5"/>
  <c r="CY42" i="5"/>
  <c r="CZ42" i="5"/>
  <c r="DA42" i="5"/>
  <c r="DB42" i="5"/>
  <c r="CY43" i="5"/>
  <c r="CZ43" i="5"/>
  <c r="DA43" i="5"/>
  <c r="DB43" i="5"/>
  <c r="CY44" i="5"/>
  <c r="CZ44" i="5"/>
  <c r="DA44" i="5"/>
  <c r="DB44" i="5"/>
  <c r="CY45" i="5"/>
  <c r="CZ45" i="5"/>
  <c r="DA45" i="5"/>
  <c r="DB45" i="5"/>
  <c r="CY46" i="5"/>
  <c r="CZ46" i="5"/>
  <c r="DA46" i="5"/>
  <c r="DB46" i="5"/>
  <c r="CY47" i="5"/>
  <c r="CZ47" i="5"/>
  <c r="DA47" i="5"/>
  <c r="DB47" i="5"/>
  <c r="CY48" i="5"/>
  <c r="CZ48" i="5"/>
  <c r="DA48" i="5"/>
  <c r="DB48" i="5"/>
  <c r="CZ49" i="5"/>
  <c r="CY50" i="5"/>
  <c r="CZ50" i="5"/>
  <c r="DA50" i="5"/>
  <c r="DB50" i="5"/>
  <c r="CY51" i="5"/>
  <c r="CZ51" i="5"/>
  <c r="DA51" i="5"/>
  <c r="DB51" i="5"/>
  <c r="CY52" i="5"/>
  <c r="CZ52" i="5"/>
  <c r="DA52" i="5"/>
  <c r="DB52" i="5"/>
  <c r="CY53" i="5"/>
  <c r="CZ53" i="5"/>
  <c r="DA53" i="5"/>
  <c r="DB53" i="5"/>
  <c r="CY54" i="5"/>
  <c r="CZ54" i="5"/>
  <c r="DA54" i="5"/>
  <c r="DB54" i="5"/>
  <c r="CY55" i="5"/>
  <c r="CZ55" i="5"/>
  <c r="DA55" i="5"/>
  <c r="DB55" i="5"/>
  <c r="CY56" i="5"/>
  <c r="CZ56" i="5"/>
  <c r="DA56" i="5"/>
  <c r="DB56" i="5"/>
  <c r="CY57" i="5"/>
  <c r="CZ57" i="5"/>
  <c r="DA57" i="5"/>
  <c r="DB57" i="5"/>
  <c r="CY60" i="5"/>
  <c r="CZ60" i="5"/>
  <c r="DA60" i="5"/>
  <c r="DB60" i="5"/>
  <c r="DA61" i="5"/>
  <c r="DB61" i="5"/>
  <c r="CY62" i="5"/>
  <c r="CZ62" i="5"/>
  <c r="DA62" i="5"/>
  <c r="DB62" i="5"/>
  <c r="CY66" i="5"/>
  <c r="CZ66" i="5"/>
  <c r="DA66" i="5"/>
  <c r="DB66" i="5"/>
  <c r="CY67" i="5"/>
  <c r="CZ67" i="5"/>
  <c r="DA67" i="5"/>
  <c r="DB67" i="5"/>
  <c r="CY68" i="5"/>
  <c r="CZ68" i="5"/>
  <c r="DA68" i="5"/>
  <c r="DB68" i="5"/>
  <c r="CY69" i="5"/>
  <c r="CZ69" i="5"/>
  <c r="DA69" i="5"/>
  <c r="DB69" i="5"/>
  <c r="CX70" i="5"/>
  <c r="CY70" i="5"/>
  <c r="CZ70" i="5"/>
  <c r="DA70" i="5"/>
  <c r="DB70" i="5"/>
  <c r="CY29" i="5"/>
  <c r="DB29" i="5"/>
  <c r="AZ67" i="5"/>
  <c r="BE67" i="5" s="1"/>
  <c r="AZ68" i="5"/>
  <c r="AZ69" i="5"/>
  <c r="AZ66" i="5"/>
  <c r="BE66" i="5" s="1"/>
  <c r="AZ62" i="5"/>
  <c r="AZ61" i="5" s="1"/>
  <c r="AZ60" i="5"/>
  <c r="AZ57" i="5"/>
  <c r="BE57" i="5" s="1"/>
  <c r="AZ51" i="5"/>
  <c r="BE51" i="5" s="1"/>
  <c r="AZ52" i="5"/>
  <c r="BE52" i="5" s="1"/>
  <c r="AZ53" i="5"/>
  <c r="BE53" i="5" s="1"/>
  <c r="AZ54" i="5"/>
  <c r="AZ55" i="5"/>
  <c r="AZ56" i="5"/>
  <c r="AZ50" i="5"/>
  <c r="BE50" i="5" s="1"/>
  <c r="AZ47" i="5"/>
  <c r="BE47" i="5" s="1"/>
  <c r="AZ48" i="5"/>
  <c r="BE48" i="5" s="1"/>
  <c r="AZ33" i="5"/>
  <c r="BE33" i="5" s="1"/>
  <c r="AZ34" i="5"/>
  <c r="AZ35" i="5"/>
  <c r="BE35" i="5" s="1"/>
  <c r="AZ36" i="5"/>
  <c r="AZ38" i="5"/>
  <c r="BE38" i="5" s="1"/>
  <c r="AZ39" i="5"/>
  <c r="BE39" i="5" s="1"/>
  <c r="AZ40" i="5"/>
  <c r="BE40" i="5" s="1"/>
  <c r="AZ41" i="5"/>
  <c r="BE41" i="5" s="1"/>
  <c r="AZ42" i="5"/>
  <c r="BE42" i="5" s="1"/>
  <c r="AZ43" i="5"/>
  <c r="BE43" i="5" s="1"/>
  <c r="AZ44" i="5"/>
  <c r="AZ45" i="5"/>
  <c r="BE45" i="5" s="1"/>
  <c r="AZ46" i="5"/>
  <c r="BE46" i="5" s="1"/>
  <c r="BF33" i="5"/>
  <c r="BG33" i="5"/>
  <c r="BH33" i="5"/>
  <c r="BI33" i="5"/>
  <c r="BF34" i="5"/>
  <c r="BG34" i="5"/>
  <c r="BH34" i="5"/>
  <c r="BI34" i="5"/>
  <c r="BF35" i="5"/>
  <c r="BG35" i="5"/>
  <c r="BH35" i="5"/>
  <c r="BI35" i="5"/>
  <c r="BF36" i="5"/>
  <c r="BG36" i="5"/>
  <c r="BH36" i="5"/>
  <c r="BI36" i="5"/>
  <c r="BF38" i="5"/>
  <c r="BG38" i="5"/>
  <c r="BH38" i="5"/>
  <c r="BI38" i="5"/>
  <c r="BF39" i="5"/>
  <c r="BG39" i="5"/>
  <c r="BH39" i="5"/>
  <c r="BI39" i="5"/>
  <c r="BF40" i="5"/>
  <c r="BG40" i="5"/>
  <c r="BH40" i="5"/>
  <c r="BI40" i="5"/>
  <c r="BF41" i="5"/>
  <c r="BG41" i="5"/>
  <c r="BH41" i="5"/>
  <c r="BI41" i="5"/>
  <c r="BF42" i="5"/>
  <c r="BG42" i="5"/>
  <c r="BH42" i="5"/>
  <c r="BI42" i="5"/>
  <c r="BF43" i="5"/>
  <c r="BG43" i="5"/>
  <c r="BH43" i="5"/>
  <c r="BI43" i="5"/>
  <c r="BF44" i="5"/>
  <c r="BG44" i="5"/>
  <c r="BH44" i="5"/>
  <c r="BI44" i="5"/>
  <c r="BF45" i="5"/>
  <c r="BG45" i="5"/>
  <c r="BH45" i="5"/>
  <c r="BI45" i="5"/>
  <c r="BF46" i="5"/>
  <c r="BG46" i="5"/>
  <c r="BH46" i="5"/>
  <c r="BI46" i="5"/>
  <c r="BF47" i="5"/>
  <c r="BG47" i="5"/>
  <c r="BH47" i="5"/>
  <c r="BI47" i="5"/>
  <c r="BF48" i="5"/>
  <c r="BG48" i="5"/>
  <c r="BH48" i="5"/>
  <c r="BI48" i="5"/>
  <c r="BF50" i="5"/>
  <c r="BG50" i="5"/>
  <c r="BH50" i="5"/>
  <c r="BI50" i="5"/>
  <c r="BF51" i="5"/>
  <c r="BG51" i="5"/>
  <c r="BH51" i="5"/>
  <c r="BI51" i="5"/>
  <c r="BF52" i="5"/>
  <c r="BG52" i="5"/>
  <c r="BH52" i="5"/>
  <c r="BI52" i="5"/>
  <c r="BF53" i="5"/>
  <c r="BG53" i="5"/>
  <c r="BH53" i="5"/>
  <c r="BI53" i="5"/>
  <c r="BF54" i="5"/>
  <c r="BG54" i="5"/>
  <c r="BH54" i="5"/>
  <c r="BI54" i="5"/>
  <c r="BE55" i="5"/>
  <c r="BF55" i="5"/>
  <c r="BG55" i="5"/>
  <c r="BH55" i="5"/>
  <c r="BI55" i="5"/>
  <c r="BE56" i="5"/>
  <c r="BF56" i="5"/>
  <c r="BG56" i="5"/>
  <c r="BH56" i="5"/>
  <c r="BI56" i="5"/>
  <c r="BF57" i="5"/>
  <c r="BG57" i="5"/>
  <c r="BH57" i="5"/>
  <c r="BI57" i="5"/>
  <c r="BF60" i="5"/>
  <c r="BG60" i="5"/>
  <c r="BG59" i="5" s="1"/>
  <c r="BH60" i="5"/>
  <c r="BH59" i="5" s="1"/>
  <c r="BI60" i="5"/>
  <c r="BF62" i="5"/>
  <c r="BF61" i="5" s="1"/>
  <c r="BG62" i="5"/>
  <c r="BG61" i="5" s="1"/>
  <c r="BH62" i="5"/>
  <c r="BH61" i="5" s="1"/>
  <c r="BI62" i="5"/>
  <c r="BI61" i="5" s="1"/>
  <c r="BF66" i="5"/>
  <c r="BG66" i="5"/>
  <c r="BH66" i="5"/>
  <c r="BI66" i="5"/>
  <c r="BF67" i="5"/>
  <c r="BG67" i="5"/>
  <c r="BH67" i="5"/>
  <c r="BI67" i="5"/>
  <c r="BF68" i="5"/>
  <c r="BG68" i="5"/>
  <c r="BH68" i="5"/>
  <c r="BI68" i="5"/>
  <c r="BF69" i="5"/>
  <c r="BG69" i="5"/>
  <c r="BH69" i="5"/>
  <c r="BI69" i="5"/>
  <c r="BF70" i="5"/>
  <c r="BG70" i="5"/>
  <c r="BH70" i="5"/>
  <c r="BI70" i="5"/>
  <c r="BF29" i="5"/>
  <c r="BI29" i="5"/>
  <c r="AZ29" i="5"/>
  <c r="CT33" i="5"/>
  <c r="CU33" i="5"/>
  <c r="CV33" i="5"/>
  <c r="CW33" i="5"/>
  <c r="CT34" i="5"/>
  <c r="CU34" i="5"/>
  <c r="CV34" i="5"/>
  <c r="CW34" i="5"/>
  <c r="CT35" i="5"/>
  <c r="CU35" i="5"/>
  <c r="CV35" i="5"/>
  <c r="CW35" i="5"/>
  <c r="CS38" i="5"/>
  <c r="CT38" i="5"/>
  <c r="CU38" i="5"/>
  <c r="CV38" i="5"/>
  <c r="CW38" i="5"/>
  <c r="CT39" i="5"/>
  <c r="CU39" i="5"/>
  <c r="CV39" i="5"/>
  <c r="CW39" i="5"/>
  <c r="CT40" i="5"/>
  <c r="CU40" i="5"/>
  <c r="CV40" i="5"/>
  <c r="CW40" i="5"/>
  <c r="CT41" i="5"/>
  <c r="CU41" i="5"/>
  <c r="CV41" i="5"/>
  <c r="CW41" i="5"/>
  <c r="CT42" i="5"/>
  <c r="CU42" i="5"/>
  <c r="CV42" i="5"/>
  <c r="CW42" i="5"/>
  <c r="CT43" i="5"/>
  <c r="CU43" i="5"/>
  <c r="CV43" i="5"/>
  <c r="CW43" i="5"/>
  <c r="CT44" i="5"/>
  <c r="CU44" i="5"/>
  <c r="CV44" i="5"/>
  <c r="CW44" i="5"/>
  <c r="CT45" i="5"/>
  <c r="CU45" i="5"/>
  <c r="CV45" i="5"/>
  <c r="CW45" i="5"/>
  <c r="CT46" i="5"/>
  <c r="CU46" i="5"/>
  <c r="CV46" i="5"/>
  <c r="CW46" i="5"/>
  <c r="CT47" i="5"/>
  <c r="CU47" i="5"/>
  <c r="CV47" i="5"/>
  <c r="CW47" i="5"/>
  <c r="CT48" i="5"/>
  <c r="CU48" i="5"/>
  <c r="CV48" i="5"/>
  <c r="CW48" i="5"/>
  <c r="CV49" i="5"/>
  <c r="CT50" i="5"/>
  <c r="CU50" i="5"/>
  <c r="CV50" i="5"/>
  <c r="CW50" i="5"/>
  <c r="CT51" i="5"/>
  <c r="CU51" i="5"/>
  <c r="CV51" i="5"/>
  <c r="CW51" i="5"/>
  <c r="CT52" i="5"/>
  <c r="CU52" i="5"/>
  <c r="CV52" i="5"/>
  <c r="CW52" i="5"/>
  <c r="CT53" i="5"/>
  <c r="CU53" i="5"/>
  <c r="CV53" i="5"/>
  <c r="CW53" i="5"/>
  <c r="CT54" i="5"/>
  <c r="CU54" i="5"/>
  <c r="CV54" i="5"/>
  <c r="CW54" i="5"/>
  <c r="CT55" i="5"/>
  <c r="CU55" i="5"/>
  <c r="CV55" i="5"/>
  <c r="CW55" i="5"/>
  <c r="CT56" i="5"/>
  <c r="CU56" i="5"/>
  <c r="CV56" i="5"/>
  <c r="CW56" i="5"/>
  <c r="CT57" i="5"/>
  <c r="CU57" i="5"/>
  <c r="CV57" i="5"/>
  <c r="CW57" i="5"/>
  <c r="CT59" i="5"/>
  <c r="CT60" i="5"/>
  <c r="CU60" i="5"/>
  <c r="CV60" i="5"/>
  <c r="CW60" i="5"/>
  <c r="CT62" i="5"/>
  <c r="CU62" i="5"/>
  <c r="CV62" i="5"/>
  <c r="CW62" i="5"/>
  <c r="CT66" i="5"/>
  <c r="CU66" i="5"/>
  <c r="CV66" i="5"/>
  <c r="CW66" i="5"/>
  <c r="CT67" i="5"/>
  <c r="CU67" i="5"/>
  <c r="CV67" i="5"/>
  <c r="CW67" i="5"/>
  <c r="CT68" i="5"/>
  <c r="CU68" i="5"/>
  <c r="CV68" i="5"/>
  <c r="CW68" i="5"/>
  <c r="CT69" i="5"/>
  <c r="CU69" i="5"/>
  <c r="CV69" i="5"/>
  <c r="CW69" i="5"/>
  <c r="CS70" i="5"/>
  <c r="CT70" i="5"/>
  <c r="CU70" i="5"/>
  <c r="CV70" i="5"/>
  <c r="CW70" i="5"/>
  <c r="CT29" i="5"/>
  <c r="CW29" i="5"/>
  <c r="AP67" i="5"/>
  <c r="CS67" i="5" s="1"/>
  <c r="AP68" i="5"/>
  <c r="CS68" i="5" s="1"/>
  <c r="AP69" i="5"/>
  <c r="AP66" i="5"/>
  <c r="AP62" i="5"/>
  <c r="AP61" i="5" s="1"/>
  <c r="AP60" i="5"/>
  <c r="AP57" i="5"/>
  <c r="CS57" i="5" s="1"/>
  <c r="AP55" i="5"/>
  <c r="CS55" i="5" s="1"/>
  <c r="AP56" i="5"/>
  <c r="CS56" i="5" s="1"/>
  <c r="AP51" i="5"/>
  <c r="CS51" i="5" s="1"/>
  <c r="AP52" i="5"/>
  <c r="CS52" i="5" s="1"/>
  <c r="AP53" i="5"/>
  <c r="CS53" i="5" s="1"/>
  <c r="AP54" i="5"/>
  <c r="AP50" i="5"/>
  <c r="AP47" i="5"/>
  <c r="CS47" i="5" s="1"/>
  <c r="AP48" i="5"/>
  <c r="CS48" i="5" s="1"/>
  <c r="AP46" i="5"/>
  <c r="CS46" i="5" s="1"/>
  <c r="AP44" i="5"/>
  <c r="CS44" i="5" s="1"/>
  <c r="AP45" i="5"/>
  <c r="CS45" i="5" s="1"/>
  <c r="AP42" i="5"/>
  <c r="CS42" i="5" s="1"/>
  <c r="AP43" i="5"/>
  <c r="AP39" i="5"/>
  <c r="CS39" i="5" s="1"/>
  <c r="AP40" i="5"/>
  <c r="CS40" i="5" s="1"/>
  <c r="AP41" i="5"/>
  <c r="AP33" i="5"/>
  <c r="CS33" i="5" s="1"/>
  <c r="AP34" i="5"/>
  <c r="CS34" i="5" s="1"/>
  <c r="AP35" i="5"/>
  <c r="CS35" i="5" s="1"/>
  <c r="AP36" i="5"/>
  <c r="CS36" i="5" s="1"/>
  <c r="AP38" i="5"/>
  <c r="AP29" i="5"/>
  <c r="CS29" i="5" s="1"/>
  <c r="AU67" i="5"/>
  <c r="CX67" i="5" s="1"/>
  <c r="AU68" i="5"/>
  <c r="CX68" i="5" s="1"/>
  <c r="AU69" i="5"/>
  <c r="AU66" i="5"/>
  <c r="AU62" i="5"/>
  <c r="CX62" i="5" s="1"/>
  <c r="AU60" i="5"/>
  <c r="AU59" i="5" s="1"/>
  <c r="AU57" i="5"/>
  <c r="AU51" i="5"/>
  <c r="CX51" i="5" s="1"/>
  <c r="AU52" i="5"/>
  <c r="CX52" i="5" s="1"/>
  <c r="AU53" i="5"/>
  <c r="CX53" i="5" s="1"/>
  <c r="AU54" i="5"/>
  <c r="CX54" i="5" s="1"/>
  <c r="AU55" i="5"/>
  <c r="AU56" i="5"/>
  <c r="CX56" i="5" s="1"/>
  <c r="AU50" i="5"/>
  <c r="AU33" i="5"/>
  <c r="AU34" i="5"/>
  <c r="CX34" i="5" s="1"/>
  <c r="AU35" i="5"/>
  <c r="AU36" i="5"/>
  <c r="AU38" i="5"/>
  <c r="AU39" i="5"/>
  <c r="CX39" i="5" s="1"/>
  <c r="AU40" i="5"/>
  <c r="CX40" i="5" s="1"/>
  <c r="AU41" i="5"/>
  <c r="AU42" i="5"/>
  <c r="CX42" i="5" s="1"/>
  <c r="AU43" i="5"/>
  <c r="AU44" i="5"/>
  <c r="CX44" i="5" s="1"/>
  <c r="AU45" i="5"/>
  <c r="AU46" i="5"/>
  <c r="CX46" i="5" s="1"/>
  <c r="AU47" i="5"/>
  <c r="CX47" i="5" s="1"/>
  <c r="AU48" i="5"/>
  <c r="CX48" i="5" s="1"/>
  <c r="AU29" i="5"/>
  <c r="CX29" i="5" s="1"/>
  <c r="BK33" i="5"/>
  <c r="DC33" i="5" s="1"/>
  <c r="DD33" i="5"/>
  <c r="DE33" i="5"/>
  <c r="DF33" i="5"/>
  <c r="DG33" i="5"/>
  <c r="DD34" i="5"/>
  <c r="DE34" i="5"/>
  <c r="DF34" i="5"/>
  <c r="DG34" i="5"/>
  <c r="DD35" i="5"/>
  <c r="DE35" i="5"/>
  <c r="DF35" i="5"/>
  <c r="DG35" i="5"/>
  <c r="DD36" i="5"/>
  <c r="DE36" i="5"/>
  <c r="DF36" i="5"/>
  <c r="DG36" i="5"/>
  <c r="DD38" i="5"/>
  <c r="DE38" i="5"/>
  <c r="DF38" i="5"/>
  <c r="DG38" i="5"/>
  <c r="DD39" i="5"/>
  <c r="DE39" i="5"/>
  <c r="DF39" i="5"/>
  <c r="DG39" i="5"/>
  <c r="DD40" i="5"/>
  <c r="DE40" i="5"/>
  <c r="DF40" i="5"/>
  <c r="DG40" i="5"/>
  <c r="DD41" i="5"/>
  <c r="DE41" i="5"/>
  <c r="DF41" i="5"/>
  <c r="DG41" i="5"/>
  <c r="DD42" i="5"/>
  <c r="DE42" i="5"/>
  <c r="DF42" i="5"/>
  <c r="DG42" i="5"/>
  <c r="DD43" i="5"/>
  <c r="DE43" i="5"/>
  <c r="DF43" i="5"/>
  <c r="DG43" i="5"/>
  <c r="DD44" i="5"/>
  <c r="DE44" i="5"/>
  <c r="DF44" i="5"/>
  <c r="DG44" i="5"/>
  <c r="DC45" i="5"/>
  <c r="DD45" i="5"/>
  <c r="DE45" i="5"/>
  <c r="DF45" i="5"/>
  <c r="DG45" i="5"/>
  <c r="DD46" i="5"/>
  <c r="DE46" i="5"/>
  <c r="DF46" i="5"/>
  <c r="DG46" i="5"/>
  <c r="DD47" i="5"/>
  <c r="DE47" i="5"/>
  <c r="DF47" i="5"/>
  <c r="DG47" i="5"/>
  <c r="DD48" i="5"/>
  <c r="DE48" i="5"/>
  <c r="DF48" i="5"/>
  <c r="DG48" i="5"/>
  <c r="DF49" i="5"/>
  <c r="DD50" i="5"/>
  <c r="DE50" i="5"/>
  <c r="DF50" i="5"/>
  <c r="DG50" i="5"/>
  <c r="DD51" i="5"/>
  <c r="DE51" i="5"/>
  <c r="DF51" i="5"/>
  <c r="DG51" i="5"/>
  <c r="DD52" i="5"/>
  <c r="DE52" i="5"/>
  <c r="DF52" i="5"/>
  <c r="DG52" i="5"/>
  <c r="DD53" i="5"/>
  <c r="DE53" i="5"/>
  <c r="DF53" i="5"/>
  <c r="DG53" i="5"/>
  <c r="DD54" i="5"/>
  <c r="DE54" i="5"/>
  <c r="DF54" i="5"/>
  <c r="DG54" i="5"/>
  <c r="DD55" i="5"/>
  <c r="DE55" i="5"/>
  <c r="DF55" i="5"/>
  <c r="DG55" i="5"/>
  <c r="DD56" i="5"/>
  <c r="DE56" i="5"/>
  <c r="DF56" i="5"/>
  <c r="DG56" i="5"/>
  <c r="DD57" i="5"/>
  <c r="DE57" i="5"/>
  <c r="DF57" i="5"/>
  <c r="DG57" i="5"/>
  <c r="DE59" i="5"/>
  <c r="DD60" i="5"/>
  <c r="DE60" i="5"/>
  <c r="DF60" i="5"/>
  <c r="DG60" i="5"/>
  <c r="DE61" i="5"/>
  <c r="DG61" i="5"/>
  <c r="DD62" i="5"/>
  <c r="DE62" i="5"/>
  <c r="DF62" i="5"/>
  <c r="DG62" i="5"/>
  <c r="DD65" i="5"/>
  <c r="DD66" i="5"/>
  <c r="DE66" i="5"/>
  <c r="DF66" i="5"/>
  <c r="DG66" i="5"/>
  <c r="DD67" i="5"/>
  <c r="DE67" i="5"/>
  <c r="DF67" i="5"/>
  <c r="DG67" i="5"/>
  <c r="DD68" i="5"/>
  <c r="DE68" i="5"/>
  <c r="DF68" i="5"/>
  <c r="DG68" i="5"/>
  <c r="DC69" i="5"/>
  <c r="DD69" i="5"/>
  <c r="DE69" i="5"/>
  <c r="DF69" i="5"/>
  <c r="DG69" i="5"/>
  <c r="DC70" i="5"/>
  <c r="DD70" i="5"/>
  <c r="DE70" i="5"/>
  <c r="DF70" i="5"/>
  <c r="DG70" i="5"/>
  <c r="DG29" i="5"/>
  <c r="DD29" i="5"/>
  <c r="BJ67" i="5"/>
  <c r="BK67" i="5"/>
  <c r="DC67" i="5" s="1"/>
  <c r="BJ68" i="5"/>
  <c r="BK68" i="5"/>
  <c r="DC68" i="5" s="1"/>
  <c r="BK66" i="5"/>
  <c r="DC66" i="5" s="1"/>
  <c r="BJ66" i="5"/>
  <c r="BK62" i="5"/>
  <c r="BK61" i="5" s="1"/>
  <c r="BJ62" i="5"/>
  <c r="BK60" i="5"/>
  <c r="BK59" i="5" s="1"/>
  <c r="BJ60" i="5"/>
  <c r="BJ57" i="5"/>
  <c r="BK57" i="5"/>
  <c r="DC57" i="5" s="1"/>
  <c r="BJ51" i="5"/>
  <c r="BK51" i="5"/>
  <c r="DC51" i="5" s="1"/>
  <c r="BJ52" i="5"/>
  <c r="BK52" i="5"/>
  <c r="DC52" i="5" s="1"/>
  <c r="BJ53" i="5"/>
  <c r="BK53" i="5"/>
  <c r="DC53" i="5" s="1"/>
  <c r="BJ54" i="5"/>
  <c r="BK54" i="5"/>
  <c r="BJ55" i="5"/>
  <c r="BK55" i="5"/>
  <c r="DC55" i="5" s="1"/>
  <c r="BJ56" i="5"/>
  <c r="BK56" i="5"/>
  <c r="DC56" i="5" s="1"/>
  <c r="BK50" i="5"/>
  <c r="DC50" i="5" s="1"/>
  <c r="BJ50" i="5"/>
  <c r="BJ46" i="5"/>
  <c r="BK46" i="5"/>
  <c r="DC46" i="5" s="1"/>
  <c r="BJ47" i="5"/>
  <c r="BK47" i="5"/>
  <c r="BJ48" i="5"/>
  <c r="BK48" i="5"/>
  <c r="DC48" i="5" s="1"/>
  <c r="BJ43" i="5"/>
  <c r="BK43" i="5"/>
  <c r="DC43" i="5" s="1"/>
  <c r="BJ44" i="5"/>
  <c r="BK44" i="5"/>
  <c r="BJ45" i="5"/>
  <c r="BK45" i="5"/>
  <c r="BJ38" i="5"/>
  <c r="BK38" i="5"/>
  <c r="DC38" i="5" s="1"/>
  <c r="BJ39" i="5"/>
  <c r="BK39" i="5"/>
  <c r="BJ40" i="5"/>
  <c r="BK40" i="5"/>
  <c r="DC40" i="5" s="1"/>
  <c r="BJ41" i="5"/>
  <c r="BK41" i="5"/>
  <c r="DC41" i="5" s="1"/>
  <c r="BJ42" i="5"/>
  <c r="BK42" i="5"/>
  <c r="BJ33" i="5"/>
  <c r="BJ34" i="5"/>
  <c r="BK34" i="5"/>
  <c r="BJ35" i="5"/>
  <c r="BK35" i="5"/>
  <c r="BJ36" i="5"/>
  <c r="BK36" i="5"/>
  <c r="BJ29" i="5"/>
  <c r="BK29" i="5"/>
  <c r="CR28" i="5"/>
  <c r="CO33" i="5"/>
  <c r="CP33" i="5"/>
  <c r="CQ33" i="5"/>
  <c r="CR33" i="5"/>
  <c r="CO34" i="5"/>
  <c r="CP34" i="5"/>
  <c r="CQ34" i="5"/>
  <c r="CR34" i="5"/>
  <c r="CO35" i="5"/>
  <c r="CP35" i="5"/>
  <c r="CQ35" i="5"/>
  <c r="CR35" i="5"/>
  <c r="CO36" i="5"/>
  <c r="CR36" i="5"/>
  <c r="CO38" i="5"/>
  <c r="CP38" i="5"/>
  <c r="CQ38" i="5"/>
  <c r="CR38" i="5"/>
  <c r="CO39" i="5"/>
  <c r="CP39" i="5"/>
  <c r="CQ39" i="5"/>
  <c r="CR39" i="5"/>
  <c r="CO40" i="5"/>
  <c r="CP40" i="5"/>
  <c r="CQ40" i="5"/>
  <c r="CR40" i="5"/>
  <c r="CO41" i="5"/>
  <c r="CP41" i="5"/>
  <c r="CQ41" i="5"/>
  <c r="CR41" i="5"/>
  <c r="CO42" i="5"/>
  <c r="CP42" i="5"/>
  <c r="CQ42" i="5"/>
  <c r="CR42" i="5"/>
  <c r="CO43" i="5"/>
  <c r="CP43" i="5"/>
  <c r="CQ43" i="5"/>
  <c r="CR43" i="5"/>
  <c r="CO44" i="5"/>
  <c r="CP44" i="5"/>
  <c r="CQ44" i="5"/>
  <c r="CR44" i="5"/>
  <c r="CN45" i="5"/>
  <c r="CO45" i="5"/>
  <c r="CP45" i="5"/>
  <c r="CQ45" i="5"/>
  <c r="CR45" i="5"/>
  <c r="CO46" i="5"/>
  <c r="CP46" i="5"/>
  <c r="CQ46" i="5"/>
  <c r="CR46" i="5"/>
  <c r="CO47" i="5"/>
  <c r="CP47" i="5"/>
  <c r="CQ47" i="5"/>
  <c r="CR47" i="5"/>
  <c r="CO48" i="5"/>
  <c r="CP48" i="5"/>
  <c r="CQ48" i="5"/>
  <c r="CR48" i="5"/>
  <c r="CQ49" i="5"/>
  <c r="CO50" i="5"/>
  <c r="CP50" i="5"/>
  <c r="CQ50" i="5"/>
  <c r="CR50" i="5"/>
  <c r="CO51" i="5"/>
  <c r="CP51" i="5"/>
  <c r="CQ51" i="5"/>
  <c r="CR51" i="5"/>
  <c r="CO52" i="5"/>
  <c r="CP52" i="5"/>
  <c r="CQ52" i="5"/>
  <c r="CR52" i="5"/>
  <c r="CO53" i="5"/>
  <c r="CP53" i="5"/>
  <c r="CQ53" i="5"/>
  <c r="CR53" i="5"/>
  <c r="CO54" i="5"/>
  <c r="CP54" i="5"/>
  <c r="CQ54" i="5"/>
  <c r="CR54" i="5"/>
  <c r="CO55" i="5"/>
  <c r="CP55" i="5"/>
  <c r="CQ55" i="5"/>
  <c r="CR55" i="5"/>
  <c r="CO56" i="5"/>
  <c r="CP56" i="5"/>
  <c r="CQ56" i="5"/>
  <c r="CR56" i="5"/>
  <c r="CO57" i="5"/>
  <c r="CP57" i="5"/>
  <c r="CQ57" i="5"/>
  <c r="CR57" i="5"/>
  <c r="CO60" i="5"/>
  <c r="CP60" i="5"/>
  <c r="CQ60" i="5"/>
  <c r="CR60" i="5"/>
  <c r="CQ61" i="5"/>
  <c r="CN62" i="5"/>
  <c r="CO62" i="5"/>
  <c r="CP62" i="5"/>
  <c r="CQ62" i="5"/>
  <c r="CR62" i="5"/>
  <c r="CR65" i="5"/>
  <c r="CO66" i="5"/>
  <c r="CP66" i="5"/>
  <c r="CQ66" i="5"/>
  <c r="CR66" i="5"/>
  <c r="CO67" i="5"/>
  <c r="CP67" i="5"/>
  <c r="CQ67" i="5"/>
  <c r="CR67" i="5"/>
  <c r="CO68" i="5"/>
  <c r="CP68" i="5"/>
  <c r="CQ68" i="5"/>
  <c r="CR68" i="5"/>
  <c r="CO69" i="5"/>
  <c r="CP69" i="5"/>
  <c r="CQ69" i="5"/>
  <c r="CR69" i="5"/>
  <c r="CN70" i="5"/>
  <c r="CO70" i="5"/>
  <c r="CP70" i="5"/>
  <c r="CQ70" i="5"/>
  <c r="CR70" i="5"/>
  <c r="CR29" i="5"/>
  <c r="CQ29" i="5"/>
  <c r="CP29" i="5"/>
  <c r="CO29" i="5"/>
  <c r="AF67" i="5"/>
  <c r="AG67" i="5"/>
  <c r="CN67" i="5" s="1"/>
  <c r="AF68" i="5"/>
  <c r="AG68" i="5"/>
  <c r="AG66" i="5"/>
  <c r="CN66" i="5" s="1"/>
  <c r="AF66" i="5"/>
  <c r="AG60" i="5"/>
  <c r="AG59" i="5" s="1"/>
  <c r="AG58" i="5" s="1"/>
  <c r="AF60" i="5"/>
  <c r="AF59" i="5" s="1"/>
  <c r="AF57" i="5"/>
  <c r="AG57" i="5"/>
  <c r="CN57" i="5" s="1"/>
  <c r="AF53" i="5"/>
  <c r="AG53" i="5"/>
  <c r="CN53" i="5" s="1"/>
  <c r="AF54" i="5"/>
  <c r="AG54" i="5"/>
  <c r="CN54" i="5" s="1"/>
  <c r="AF55" i="5"/>
  <c r="AG55" i="5"/>
  <c r="CN55" i="5" s="1"/>
  <c r="AF56" i="5"/>
  <c r="AG56" i="5"/>
  <c r="CN56" i="5" s="1"/>
  <c r="AF51" i="5"/>
  <c r="AG51" i="5"/>
  <c r="CN51" i="5" s="1"/>
  <c r="AF52" i="5"/>
  <c r="AG52" i="5"/>
  <c r="CN52" i="5" s="1"/>
  <c r="AG50" i="5"/>
  <c r="CN50" i="5" s="1"/>
  <c r="AF50" i="5"/>
  <c r="AF40" i="5"/>
  <c r="AG40" i="5"/>
  <c r="CN40" i="5" s="1"/>
  <c r="AF41" i="5"/>
  <c r="AG41" i="5"/>
  <c r="AF42" i="5"/>
  <c r="AG42" i="5"/>
  <c r="CN42" i="5" s="1"/>
  <c r="AF43" i="5"/>
  <c r="AG43" i="5"/>
  <c r="AF44" i="5"/>
  <c r="AG44" i="5"/>
  <c r="CN44" i="5" s="1"/>
  <c r="AF45" i="5"/>
  <c r="AG45" i="5"/>
  <c r="AF46" i="5"/>
  <c r="AG46" i="5"/>
  <c r="CN46" i="5" s="1"/>
  <c r="AF47" i="5"/>
  <c r="AG47" i="5"/>
  <c r="AF48" i="5"/>
  <c r="AG48" i="5"/>
  <c r="CN48" i="5" s="1"/>
  <c r="AG38" i="5"/>
  <c r="CN38" i="5" s="1"/>
  <c r="AF38" i="5"/>
  <c r="AG39" i="5"/>
  <c r="CN39" i="5" s="1"/>
  <c r="AF39" i="5"/>
  <c r="AG36" i="5"/>
  <c r="CN36" i="5" s="1"/>
  <c r="AF36" i="5"/>
  <c r="AG35" i="5"/>
  <c r="CN35" i="5" s="1"/>
  <c r="AF35" i="5"/>
  <c r="AG34" i="5"/>
  <c r="CN34" i="5" s="1"/>
  <c r="AF34" i="5"/>
  <c r="AG33" i="5"/>
  <c r="CN33" i="5" s="1"/>
  <c r="AF33" i="5"/>
  <c r="AG29" i="5"/>
  <c r="CN29" i="5" s="1"/>
  <c r="AF29" i="5"/>
  <c r="CL65" i="5" l="1"/>
  <c r="DP65" i="5"/>
  <c r="CV65" i="5"/>
  <c r="AT64" i="5"/>
  <c r="AT63" i="5" s="1"/>
  <c r="CW63" i="5" s="1"/>
  <c r="DP64" i="5"/>
  <c r="CO59" i="5"/>
  <c r="DA65" i="5"/>
  <c r="CO65" i="5"/>
  <c r="DI65" i="5"/>
  <c r="BV64" i="5"/>
  <c r="DJ64" i="5" s="1"/>
  <c r="CU65" i="5"/>
  <c r="CZ65" i="5"/>
  <c r="CK65" i="5"/>
  <c r="BQ64" i="5"/>
  <c r="DF64" i="5" s="1"/>
  <c r="CG63" i="5"/>
  <c r="CL63" i="5" s="1"/>
  <c r="CL64" i="5"/>
  <c r="BH49" i="5"/>
  <c r="BL58" i="5"/>
  <c r="CH64" i="5"/>
  <c r="CQ59" i="5"/>
  <c r="CV64" i="5"/>
  <c r="DL65" i="5"/>
  <c r="CG58" i="5"/>
  <c r="AS58" i="5"/>
  <c r="AS26" i="5" s="1"/>
  <c r="CV26" i="5" s="1"/>
  <c r="CE58" i="5"/>
  <c r="CJ58" i="5" s="1"/>
  <c r="AU61" i="5"/>
  <c r="CX61" i="5" s="1"/>
  <c r="BI65" i="5"/>
  <c r="BI64" i="5" s="1"/>
  <c r="BI63" i="5" s="1"/>
  <c r="BP58" i="5"/>
  <c r="BP71" i="5" s="1"/>
  <c r="BP72" i="5" s="1"/>
  <c r="CP65" i="5"/>
  <c r="CN60" i="5"/>
  <c r="DI59" i="5"/>
  <c r="CJ65" i="5"/>
  <c r="CC58" i="5"/>
  <c r="CC26" i="5" s="1"/>
  <c r="AO58" i="5"/>
  <c r="AK58" i="5"/>
  <c r="CP58" i="5" s="1"/>
  <c r="AV58" i="5"/>
  <c r="CY58" i="5" s="1"/>
  <c r="CV28" i="5"/>
  <c r="BK65" i="5"/>
  <c r="BK64" i="5" s="1"/>
  <c r="BI28" i="5"/>
  <c r="BI27" i="5" s="1"/>
  <c r="BE36" i="5"/>
  <c r="DH40" i="5"/>
  <c r="DM45" i="5"/>
  <c r="DM41" i="5"/>
  <c r="DM57" i="5"/>
  <c r="CX35" i="5"/>
  <c r="BF59" i="5"/>
  <c r="CI48" i="5"/>
  <c r="DH42" i="5"/>
  <c r="DH34" i="5"/>
  <c r="BH58" i="5"/>
  <c r="CN43" i="5"/>
  <c r="CN41" i="5"/>
  <c r="DC35" i="5"/>
  <c r="BE44" i="5"/>
  <c r="DM38" i="5"/>
  <c r="CI34" i="5"/>
  <c r="CI36" i="5"/>
  <c r="BH65" i="5"/>
  <c r="CI68" i="5"/>
  <c r="CD65" i="5"/>
  <c r="CI65" i="5" s="1"/>
  <c r="CI66" i="5"/>
  <c r="CD59" i="5"/>
  <c r="CI59" i="5" s="1"/>
  <c r="CF58" i="5"/>
  <c r="CK58" i="5" s="1"/>
  <c r="CD49" i="5"/>
  <c r="CI49" i="5" s="1"/>
  <c r="CI55" i="5"/>
  <c r="CI51" i="5"/>
  <c r="CI50" i="5"/>
  <c r="CL28" i="5"/>
  <c r="CI46" i="5"/>
  <c r="CI38" i="5"/>
  <c r="CD28" i="5"/>
  <c r="CI28" i="5" s="1"/>
  <c r="DO63" i="5"/>
  <c r="DO65" i="5"/>
  <c r="DM66" i="5"/>
  <c r="DN65" i="5"/>
  <c r="BY65" i="5"/>
  <c r="CA58" i="5"/>
  <c r="BY58" i="5"/>
  <c r="DM58" i="5" s="1"/>
  <c r="DM59" i="5"/>
  <c r="DM60" i="5"/>
  <c r="DO58" i="5"/>
  <c r="DO59" i="5"/>
  <c r="BY49" i="5"/>
  <c r="DM49" i="5" s="1"/>
  <c r="DM55" i="5"/>
  <c r="DM51" i="5"/>
  <c r="DN49" i="5"/>
  <c r="DM42" i="5"/>
  <c r="DM40" i="5"/>
  <c r="DM43" i="5"/>
  <c r="DM36" i="5"/>
  <c r="DM35" i="5"/>
  <c r="DM33" i="5"/>
  <c r="DO28" i="5"/>
  <c r="DH45" i="5"/>
  <c r="DH36" i="5"/>
  <c r="DI28" i="5"/>
  <c r="DH54" i="5"/>
  <c r="BT49" i="5"/>
  <c r="DH62" i="5"/>
  <c r="BX58" i="5"/>
  <c r="DH59" i="5"/>
  <c r="DH60" i="5"/>
  <c r="BT58" i="5"/>
  <c r="DH58" i="5" s="1"/>
  <c r="DH61" i="5"/>
  <c r="BT65" i="5"/>
  <c r="BT64" i="5" s="1"/>
  <c r="BU63" i="5"/>
  <c r="BU26" i="5" s="1"/>
  <c r="DI64" i="5"/>
  <c r="DH66" i="5"/>
  <c r="BD63" i="5"/>
  <c r="BE69" i="5"/>
  <c r="BE68" i="5"/>
  <c r="BF65" i="5"/>
  <c r="BB63" i="5"/>
  <c r="AZ65" i="5"/>
  <c r="BG65" i="5"/>
  <c r="BE62" i="5"/>
  <c r="BD58" i="5"/>
  <c r="BD71" i="5" s="1"/>
  <c r="BI59" i="5"/>
  <c r="BG58" i="5"/>
  <c r="AZ59" i="5"/>
  <c r="BE60" i="5"/>
  <c r="BI49" i="5"/>
  <c r="AZ49" i="5"/>
  <c r="BF49" i="5"/>
  <c r="BG49" i="5"/>
  <c r="BE34" i="5"/>
  <c r="BG28" i="5"/>
  <c r="BG27" i="5" s="1"/>
  <c r="AZ28" i="5"/>
  <c r="AZ27" i="5" s="1"/>
  <c r="DG65" i="5"/>
  <c r="BS63" i="5"/>
  <c r="DC65" i="5"/>
  <c r="BM64" i="5"/>
  <c r="BM63" i="5" s="1"/>
  <c r="BJ65" i="5"/>
  <c r="DC64" i="5"/>
  <c r="BK63" i="5"/>
  <c r="DC61" i="5"/>
  <c r="DC62" i="5"/>
  <c r="BJ61" i="5"/>
  <c r="BS58" i="5"/>
  <c r="BS71" i="5" s="1"/>
  <c r="BJ59" i="5"/>
  <c r="BO58" i="5"/>
  <c r="DE58" i="5" s="1"/>
  <c r="DF59" i="5"/>
  <c r="BK58" i="5"/>
  <c r="DC59" i="5"/>
  <c r="DC60" i="5"/>
  <c r="DC54" i="5"/>
  <c r="BJ49" i="5"/>
  <c r="BK49" i="5"/>
  <c r="DC47" i="5"/>
  <c r="DC44" i="5"/>
  <c r="DC42" i="5"/>
  <c r="DC39" i="5"/>
  <c r="BQ27" i="5"/>
  <c r="BQ71" i="5" s="1"/>
  <c r="DC36" i="5"/>
  <c r="DC34" i="5"/>
  <c r="BJ28" i="5"/>
  <c r="BJ27" i="5" s="1"/>
  <c r="DD28" i="5"/>
  <c r="AW63" i="5"/>
  <c r="CZ63" i="5" s="1"/>
  <c r="AU65" i="5"/>
  <c r="CX65" i="5" s="1"/>
  <c r="CX69" i="5"/>
  <c r="CX66" i="5"/>
  <c r="CY65" i="5"/>
  <c r="AY58" i="5"/>
  <c r="AY71" i="5" s="1"/>
  <c r="DB59" i="5"/>
  <c r="CX59" i="5"/>
  <c r="CX60" i="5"/>
  <c r="CX57" i="5"/>
  <c r="CX55" i="5"/>
  <c r="AU49" i="5"/>
  <c r="CX50" i="5"/>
  <c r="CX38" i="5"/>
  <c r="CX45" i="5"/>
  <c r="CX43" i="5"/>
  <c r="CX41" i="5"/>
  <c r="CX33" i="5"/>
  <c r="AP65" i="5"/>
  <c r="AP64" i="5" s="1"/>
  <c r="CS64" i="5" s="1"/>
  <c r="CS69" i="5"/>
  <c r="CS66" i="5"/>
  <c r="CS62" i="5"/>
  <c r="AQ58" i="5"/>
  <c r="AQ71" i="5" s="1"/>
  <c r="CS61" i="5"/>
  <c r="CS60" i="5"/>
  <c r="AP59" i="5"/>
  <c r="AR58" i="5"/>
  <c r="CU58" i="5" s="1"/>
  <c r="AP49" i="5"/>
  <c r="CS49" i="5" s="1"/>
  <c r="CS54" i="5"/>
  <c r="CU49" i="5"/>
  <c r="CS50" i="5"/>
  <c r="CS43" i="5"/>
  <c r="CX36" i="5"/>
  <c r="CS41" i="5"/>
  <c r="AP28" i="5"/>
  <c r="CN47" i="5"/>
  <c r="AG49" i="5"/>
  <c r="CN49" i="5" s="1"/>
  <c r="AF49" i="5"/>
  <c r="AN58" i="5"/>
  <c r="CP59" i="5"/>
  <c r="AJ58" i="5"/>
  <c r="AF58" i="5"/>
  <c r="AN63" i="5"/>
  <c r="AL63" i="5"/>
  <c r="AK63" i="5"/>
  <c r="AK26" i="5" s="1"/>
  <c r="CP64" i="5"/>
  <c r="CN68" i="5"/>
  <c r="AG65" i="5"/>
  <c r="AG64" i="5" s="1"/>
  <c r="AH63" i="5"/>
  <c r="BY28" i="5"/>
  <c r="AU28" i="5"/>
  <c r="AU27" i="5" s="1"/>
  <c r="CX27" i="5" s="1"/>
  <c r="AG28" i="5"/>
  <c r="AG27" i="5" s="1"/>
  <c r="CN27" i="5" s="1"/>
  <c r="AF28" i="5"/>
  <c r="CG26" i="5"/>
  <c r="CG71" i="5"/>
  <c r="CL27" i="5"/>
  <c r="DQ27" i="5"/>
  <c r="CC71" i="5"/>
  <c r="DM29" i="5"/>
  <c r="DH29" i="5"/>
  <c r="BT28" i="5"/>
  <c r="BT27" i="5" s="1"/>
  <c r="DI27" i="5"/>
  <c r="BU71" i="5"/>
  <c r="DF27" i="5"/>
  <c r="BK28" i="5"/>
  <c r="BK27" i="5" s="1"/>
  <c r="DC29" i="5"/>
  <c r="BM27" i="5"/>
  <c r="BH28" i="5"/>
  <c r="BE29" i="5"/>
  <c r="BA26" i="5"/>
  <c r="BA71" i="5"/>
  <c r="BF28" i="5"/>
  <c r="AW27" i="5"/>
  <c r="CV27" i="5"/>
  <c r="CT28" i="5"/>
  <c r="CR27" i="5"/>
  <c r="AO71" i="5"/>
  <c r="AK71" i="5"/>
  <c r="CP27" i="5"/>
  <c r="CP28" i="5"/>
  <c r="AF65" i="5"/>
  <c r="DN28" i="5"/>
  <c r="BZ27" i="5"/>
  <c r="DN27" i="5" s="1"/>
  <c r="BV27" i="5"/>
  <c r="BN27" i="5"/>
  <c r="CY28" i="5"/>
  <c r="BX27" i="5"/>
  <c r="AR27" i="5"/>
  <c r="AL27" i="5"/>
  <c r="CW28" i="5"/>
  <c r="CA71" i="5"/>
  <c r="CA26" i="5"/>
  <c r="DO27" i="5"/>
  <c r="BW71" i="5"/>
  <c r="BC71" i="5"/>
  <c r="BC26" i="5"/>
  <c r="AM71" i="5"/>
  <c r="AI71" i="5"/>
  <c r="CB27" i="5"/>
  <c r="BL27" i="5"/>
  <c r="AV27" i="5"/>
  <c r="CF27" i="5"/>
  <c r="AT27" i="5"/>
  <c r="AX27" i="5"/>
  <c r="AN27" i="5"/>
  <c r="AH27" i="5"/>
  <c r="DK28" i="5"/>
  <c r="DG28" i="5"/>
  <c r="DB28" i="5"/>
  <c r="CO28" i="5"/>
  <c r="DE28" i="5"/>
  <c r="CM27" i="5"/>
  <c r="DJ28" i="5"/>
  <c r="CQ28" i="5"/>
  <c r="CJ28" i="5"/>
  <c r="DA49" i="5"/>
  <c r="CK49" i="5"/>
  <c r="CK63" i="5"/>
  <c r="BV63" i="5"/>
  <c r="BN63" i="5"/>
  <c r="AO63" i="5"/>
  <c r="AO26" i="5" s="1"/>
  <c r="CR64" i="5"/>
  <c r="DA64" i="5"/>
  <c r="DQ63" i="5"/>
  <c r="CY64" i="5"/>
  <c r="CU64" i="5"/>
  <c r="CM64" i="5"/>
  <c r="CH63" i="5"/>
  <c r="DN64" i="5"/>
  <c r="BZ63" i="5"/>
  <c r="BR63" i="5"/>
  <c r="BX63" i="5"/>
  <c r="AR63" i="5"/>
  <c r="AJ63" i="5"/>
  <c r="CY63" i="5"/>
  <c r="DI63" i="5"/>
  <c r="CZ64" i="5"/>
  <c r="DQ64" i="5"/>
  <c r="CJ64" i="5"/>
  <c r="DO64" i="5"/>
  <c r="BW64" i="5"/>
  <c r="DK65" i="5"/>
  <c r="BO64" i="5"/>
  <c r="DE65" i="5"/>
  <c r="AY64" i="5"/>
  <c r="DB65" i="5"/>
  <c r="AQ64" i="5"/>
  <c r="CT65" i="5"/>
  <c r="AM64" i="5"/>
  <c r="CQ65" i="5"/>
  <c r="CO64" i="5"/>
  <c r="CV63" i="5"/>
  <c r="CE63" i="5"/>
  <c r="AI63" i="5"/>
  <c r="AI26" i="5" s="1"/>
  <c r="DL58" i="5"/>
  <c r="DN61" i="5"/>
  <c r="CK61" i="5"/>
  <c r="CB58" i="5"/>
  <c r="DP58" i="5" s="1"/>
  <c r="CU61" i="5"/>
  <c r="CM59" i="5"/>
  <c r="CH58" i="5"/>
  <c r="CD58" i="5"/>
  <c r="BZ58" i="5"/>
  <c r="BV58" i="5"/>
  <c r="BR58" i="5"/>
  <c r="BN58" i="5"/>
  <c r="BJ58" i="5"/>
  <c r="BF58" i="5"/>
  <c r="BB58" i="5"/>
  <c r="AX58" i="5"/>
  <c r="DA59" i="5"/>
  <c r="CW59" i="5"/>
  <c r="AT58" i="5"/>
  <c r="CS59" i="5"/>
  <c r="AP58" i="5"/>
  <c r="AL58" i="5"/>
  <c r="AH58" i="5"/>
  <c r="CL58" i="5"/>
  <c r="DQ58" i="5"/>
  <c r="DI58" i="5"/>
  <c r="DF58" i="5"/>
  <c r="DD58" i="5"/>
  <c r="CR58" i="5"/>
  <c r="CN58" i="5"/>
  <c r="DJ59" i="5"/>
  <c r="DN59" i="5"/>
  <c r="CR59" i="5"/>
  <c r="CN59" i="5"/>
  <c r="DD59" i="5"/>
  <c r="CZ59" i="5"/>
  <c r="BE54" i="5"/>
  <c r="BP26" i="5" l="1"/>
  <c r="CE26" i="5"/>
  <c r="AU64" i="5"/>
  <c r="CX64" i="5" s="1"/>
  <c r="BS26" i="5"/>
  <c r="CP63" i="5"/>
  <c r="DB58" i="5"/>
  <c r="BD26" i="5"/>
  <c r="DD64" i="5"/>
  <c r="CW64" i="5"/>
  <c r="BQ63" i="5"/>
  <c r="DF63" i="5" s="1"/>
  <c r="DH65" i="5"/>
  <c r="CV58" i="5"/>
  <c r="AS71" i="5"/>
  <c r="AS72" i="5" s="1"/>
  <c r="CV72" i="5" s="1"/>
  <c r="BO71" i="5"/>
  <c r="DE71" i="5" s="1"/>
  <c r="CE71" i="5"/>
  <c r="CJ71" i="5" s="1"/>
  <c r="AU58" i="5"/>
  <c r="CX58" i="5" s="1"/>
  <c r="CV71" i="5"/>
  <c r="BH27" i="5"/>
  <c r="BH71" i="5" s="1"/>
  <c r="BH64" i="5"/>
  <c r="BE61" i="5"/>
  <c r="BE28" i="5"/>
  <c r="BE27" i="5" s="1"/>
  <c r="BE65" i="5"/>
  <c r="BE64" i="5" s="1"/>
  <c r="CH26" i="5"/>
  <c r="CM26" i="5" s="1"/>
  <c r="CD64" i="5"/>
  <c r="CD63" i="5" s="1"/>
  <c r="CI63" i="5" s="1"/>
  <c r="CL26" i="5"/>
  <c r="CH71" i="5"/>
  <c r="CM71" i="5" s="1"/>
  <c r="CD27" i="5"/>
  <c r="CI27" i="5" s="1"/>
  <c r="BY64" i="5"/>
  <c r="DM65" i="5"/>
  <c r="DM28" i="5"/>
  <c r="BY27" i="5"/>
  <c r="DH49" i="5"/>
  <c r="BT71" i="5"/>
  <c r="DH64" i="5"/>
  <c r="BT63" i="5"/>
  <c r="BT26" i="5" s="1"/>
  <c r="BF64" i="5"/>
  <c r="AZ64" i="5"/>
  <c r="BG64" i="5"/>
  <c r="BI58" i="5"/>
  <c r="AZ58" i="5"/>
  <c r="AZ71" i="5" s="1"/>
  <c r="BE59" i="5"/>
  <c r="BB71" i="5"/>
  <c r="BB72" i="5" s="1"/>
  <c r="BB26" i="5"/>
  <c r="BE49" i="5"/>
  <c r="BG71" i="5"/>
  <c r="DG63" i="5"/>
  <c r="DD63" i="5"/>
  <c r="DC63" i="5"/>
  <c r="BJ64" i="5"/>
  <c r="BR71" i="5"/>
  <c r="BR72" i="5" s="1"/>
  <c r="DG58" i="5"/>
  <c r="BR26" i="5"/>
  <c r="DC58" i="5"/>
  <c r="BK71" i="5"/>
  <c r="BK72" i="5" s="1"/>
  <c r="DC49" i="5"/>
  <c r="CX49" i="5"/>
  <c r="CS65" i="5"/>
  <c r="AP63" i="5"/>
  <c r="CT58" i="5"/>
  <c r="CS28" i="5"/>
  <c r="AP27" i="5"/>
  <c r="CS27" i="5" s="1"/>
  <c r="AJ71" i="5"/>
  <c r="CN64" i="5"/>
  <c r="AG63" i="5"/>
  <c r="AG26" i="5" s="1"/>
  <c r="CP26" i="5"/>
  <c r="AJ26" i="5"/>
  <c r="AJ72" i="5"/>
  <c r="CN65" i="5"/>
  <c r="CX28" i="5"/>
  <c r="CN28" i="5"/>
  <c r="AG71" i="5"/>
  <c r="CN71" i="5" s="1"/>
  <c r="AF27" i="5"/>
  <c r="CL71" i="5"/>
  <c r="CG72" i="5"/>
  <c r="DQ26" i="5"/>
  <c r="CC72" i="5"/>
  <c r="DQ71" i="5"/>
  <c r="DH28" i="5"/>
  <c r="DH27" i="5"/>
  <c r="BU72" i="5"/>
  <c r="DI71" i="5"/>
  <c r="DI26" i="5"/>
  <c r="BQ72" i="5"/>
  <c r="DF71" i="5"/>
  <c r="DC28" i="5"/>
  <c r="BM26" i="5"/>
  <c r="BM71" i="5"/>
  <c r="DD27" i="5"/>
  <c r="DC27" i="5"/>
  <c r="BK26" i="5"/>
  <c r="DC26" i="5" s="1"/>
  <c r="BF27" i="5"/>
  <c r="BA72" i="5"/>
  <c r="AW26" i="5"/>
  <c r="AW71" i="5"/>
  <c r="CZ27" i="5"/>
  <c r="CR26" i="5"/>
  <c r="AO72" i="5"/>
  <c r="CR71" i="5"/>
  <c r="CP71" i="5"/>
  <c r="AK72" i="5"/>
  <c r="AF64" i="5"/>
  <c r="AX26" i="5"/>
  <c r="DA26" i="5" s="1"/>
  <c r="AX71" i="5"/>
  <c r="DA27" i="5"/>
  <c r="BL71" i="5"/>
  <c r="BL26" i="5"/>
  <c r="CA72" i="5"/>
  <c r="DO71" i="5"/>
  <c r="CU27" i="5"/>
  <c r="AR26" i="5"/>
  <c r="AR71" i="5"/>
  <c r="BD72" i="5"/>
  <c r="BJ71" i="5"/>
  <c r="BV26" i="5"/>
  <c r="BV71" i="5"/>
  <c r="AT26" i="5"/>
  <c r="CW26" i="5" s="1"/>
  <c r="AT71" i="5"/>
  <c r="AI72" i="5"/>
  <c r="CO71" i="5"/>
  <c r="CT71" i="5"/>
  <c r="DB71" i="5"/>
  <c r="DK71" i="5"/>
  <c r="BZ26" i="5"/>
  <c r="BZ71" i="5"/>
  <c r="AH26" i="5"/>
  <c r="AH71" i="5"/>
  <c r="CF26" i="5"/>
  <c r="CF71" i="5"/>
  <c r="CK27" i="5"/>
  <c r="CY27" i="5"/>
  <c r="AV71" i="5"/>
  <c r="AV26" i="5"/>
  <c r="CE72" i="5"/>
  <c r="BX26" i="5"/>
  <c r="BX71" i="5"/>
  <c r="DL27" i="5"/>
  <c r="BN26" i="5"/>
  <c r="BN71" i="5"/>
  <c r="CW27" i="5"/>
  <c r="AN71" i="5"/>
  <c r="AN26" i="5"/>
  <c r="CB71" i="5"/>
  <c r="CB26" i="5"/>
  <c r="DP27" i="5"/>
  <c r="CQ71" i="5"/>
  <c r="BC72" i="5"/>
  <c r="BS72" i="5"/>
  <c r="DG71" i="5"/>
  <c r="AL26" i="5"/>
  <c r="AL71" i="5"/>
  <c r="DO26" i="5"/>
  <c r="CO27" i="5"/>
  <c r="CT27" i="5"/>
  <c r="CQ27" i="5"/>
  <c r="DB27" i="5"/>
  <c r="DJ27" i="5"/>
  <c r="DE27" i="5"/>
  <c r="DK27" i="5"/>
  <c r="DG27" i="5"/>
  <c r="CJ27" i="5"/>
  <c r="CJ63" i="5"/>
  <c r="CQ64" i="5"/>
  <c r="AM63" i="5"/>
  <c r="AM26" i="5" s="1"/>
  <c r="DE64" i="5"/>
  <c r="BO63" i="5"/>
  <c r="BO26" i="5" s="1"/>
  <c r="DL63" i="5"/>
  <c r="CM63" i="5"/>
  <c r="DJ63" i="5"/>
  <c r="DN63" i="5"/>
  <c r="CT64" i="5"/>
  <c r="AQ63" i="5"/>
  <c r="AQ26" i="5" s="1"/>
  <c r="DB64" i="5"/>
  <c r="AY63" i="5"/>
  <c r="AY26" i="5" s="1"/>
  <c r="DK64" i="5"/>
  <c r="BW63" i="5"/>
  <c r="BW26" i="5" s="1"/>
  <c r="CU63" i="5"/>
  <c r="CR63" i="5"/>
  <c r="CO63" i="5"/>
  <c r="DN58" i="5"/>
  <c r="CM58" i="5"/>
  <c r="CW58" i="5"/>
  <c r="DA58" i="5"/>
  <c r="DJ58" i="5"/>
  <c r="CI58" i="5"/>
  <c r="CS58" i="5"/>
  <c r="AU63" i="5" l="1"/>
  <c r="BQ26" i="5"/>
  <c r="AU26" i="5"/>
  <c r="CX26" i="5" s="1"/>
  <c r="AU71" i="5"/>
  <c r="CX71" i="5" s="1"/>
  <c r="CN63" i="5"/>
  <c r="BW72" i="5"/>
  <c r="DK72" i="5" s="1"/>
  <c r="BH63" i="5"/>
  <c r="BH72" i="5" s="1"/>
  <c r="CI64" i="5"/>
  <c r="CH72" i="5"/>
  <c r="CD71" i="5"/>
  <c r="CD72" i="5" s="1"/>
  <c r="CD26" i="5"/>
  <c r="BY63" i="5"/>
  <c r="BY26" i="5" s="1"/>
  <c r="DM26" i="5" s="1"/>
  <c r="DM64" i="5"/>
  <c r="DM27" i="5"/>
  <c r="BY71" i="5"/>
  <c r="BT72" i="5"/>
  <c r="DH71" i="5"/>
  <c r="DH26" i="5"/>
  <c r="DH63" i="5"/>
  <c r="BF63" i="5"/>
  <c r="AZ63" i="5"/>
  <c r="AZ72" i="5" s="1"/>
  <c r="BE63" i="5"/>
  <c r="BG63" i="5"/>
  <c r="BG72" i="5" s="1"/>
  <c r="BI71" i="5"/>
  <c r="BI72" i="5" s="1"/>
  <c r="BI26" i="5"/>
  <c r="BE58" i="5"/>
  <c r="BJ63" i="5"/>
  <c r="BJ72" i="5" s="1"/>
  <c r="BO72" i="5"/>
  <c r="DE72" i="5" s="1"/>
  <c r="DC71" i="5"/>
  <c r="DF26" i="5"/>
  <c r="AY72" i="5"/>
  <c r="DB72" i="5" s="1"/>
  <c r="AQ72" i="5"/>
  <c r="CT72" i="5" s="1"/>
  <c r="CS63" i="5"/>
  <c r="AP71" i="5"/>
  <c r="CS71" i="5" s="1"/>
  <c r="AP26" i="5"/>
  <c r="CS26" i="5" s="1"/>
  <c r="AM72" i="5"/>
  <c r="CQ72" i="5" s="1"/>
  <c r="BF71" i="5"/>
  <c r="AG72" i="5"/>
  <c r="CN72" i="5" s="1"/>
  <c r="AF71" i="5"/>
  <c r="CL72" i="5"/>
  <c r="DQ72" i="5"/>
  <c r="DN26" i="5"/>
  <c r="DI72" i="5"/>
  <c r="DF72" i="5"/>
  <c r="BM72" i="5"/>
  <c r="DD71" i="5"/>
  <c r="DD26" i="5"/>
  <c r="CZ26" i="5"/>
  <c r="CZ71" i="5"/>
  <c r="AW72" i="5"/>
  <c r="CR72" i="5"/>
  <c r="CP72" i="5"/>
  <c r="CN26" i="5"/>
  <c r="AF63" i="5"/>
  <c r="AL72" i="5"/>
  <c r="DL26" i="5"/>
  <c r="DO72" i="5"/>
  <c r="CY71" i="5"/>
  <c r="AV72" i="5"/>
  <c r="CK71" i="5"/>
  <c r="CF72" i="5"/>
  <c r="BV72" i="5"/>
  <c r="DJ71" i="5"/>
  <c r="CU26" i="5"/>
  <c r="DC72" i="5"/>
  <c r="DP26" i="5"/>
  <c r="DL71" i="5"/>
  <c r="BX72" i="5"/>
  <c r="CJ72" i="5"/>
  <c r="BZ72" i="5"/>
  <c r="DN71" i="5"/>
  <c r="AT72" i="5"/>
  <c r="CW71" i="5"/>
  <c r="AX72" i="5"/>
  <c r="DA71" i="5"/>
  <c r="CY26" i="5"/>
  <c r="AH72" i="5"/>
  <c r="DG72" i="5"/>
  <c r="CB72" i="5"/>
  <c r="DP71" i="5"/>
  <c r="AN72" i="5"/>
  <c r="BN72" i="5"/>
  <c r="CK26" i="5"/>
  <c r="CO72" i="5"/>
  <c r="AR72" i="5"/>
  <c r="CU71" i="5"/>
  <c r="BL72" i="5"/>
  <c r="DG26" i="5"/>
  <c r="CT26" i="5"/>
  <c r="CJ26" i="5"/>
  <c r="CQ26" i="5"/>
  <c r="DK26" i="5"/>
  <c r="DE26" i="5"/>
  <c r="DB26" i="5"/>
  <c r="CO26" i="5"/>
  <c r="DJ26" i="5"/>
  <c r="DE63" i="5"/>
  <c r="DK63" i="5"/>
  <c r="CQ63" i="5"/>
  <c r="CT63" i="5"/>
  <c r="CX63" i="5"/>
  <c r="DB63" i="5"/>
  <c r="AU72" i="5" l="1"/>
  <c r="CX72" i="5" s="1"/>
  <c r="BH26" i="5"/>
  <c r="CM72" i="5"/>
  <c r="DH72" i="5"/>
  <c r="CI26" i="5"/>
  <c r="CI71" i="5"/>
  <c r="DM63" i="5"/>
  <c r="BY72" i="5"/>
  <c r="DM71" i="5"/>
  <c r="BF26" i="5"/>
  <c r="AZ26" i="5"/>
  <c r="BG26" i="5"/>
  <c r="BF72" i="5"/>
  <c r="BE26" i="5"/>
  <c r="BE71" i="5"/>
  <c r="BJ26" i="5"/>
  <c r="AP72" i="5"/>
  <c r="DD72" i="5"/>
  <c r="CZ72" i="5"/>
  <c r="AF72" i="5"/>
  <c r="AF26" i="5"/>
  <c r="DN72" i="5"/>
  <c r="CU72" i="5"/>
  <c r="DA72" i="5"/>
  <c r="DL72" i="5"/>
  <c r="CK72" i="5"/>
  <c r="CI72" i="5"/>
  <c r="DJ72" i="5"/>
  <c r="CS72" i="5"/>
  <c r="DP72" i="5"/>
  <c r="CW72" i="5"/>
  <c r="CY72" i="5"/>
  <c r="DM72" i="5" l="1"/>
  <c r="BE72" i="5"/>
</calcChain>
</file>

<file path=xl/sharedStrings.xml><?xml version="1.0" encoding="utf-8"?>
<sst xmlns="http://schemas.openxmlformats.org/spreadsheetml/2006/main" count="919" uniqueCount="245">
  <si>
    <t>Финансовый орган субъекта Российской Федерации</t>
  </si>
  <si>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</si>
  <si>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</si>
  <si>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</si>
  <si>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</si>
  <si>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</si>
  <si>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</si>
  <si>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</si>
  <si>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</si>
  <si>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</si>
  <si>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</si>
  <si>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</si>
  <si>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</si>
  <si>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</si>
  <si>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</si>
  <si>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</si>
  <si>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2019г.</t>
  </si>
  <si>
    <t>текущий
2020г.</t>
  </si>
  <si>
    <t>очередной
2021г.</t>
  </si>
  <si>
    <t>плановый период
2022-2023гг.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</si>
  <si>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</si>
  <si>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</si>
  <si>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</si>
  <si>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</si>
  <si>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</si>
  <si>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</si>
  <si>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</si>
  <si>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</si>
  <si>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1-й год пп </t>
  </si>
  <si>
    <t xml:space="preserve">2-й год пп </t>
  </si>
  <si>
    <t>исполнено</t>
  </si>
  <si>
    <t>1</t>
  </si>
  <si>
    <t>2</t>
  </si>
  <si>
    <t>(подпись)</t>
  </si>
  <si>
    <t xml:space="preserve"> (расшифровка подписи)</t>
  </si>
  <si>
    <t>Начальник финансово-энономического отдела - главный бухгалтер</t>
  </si>
  <si>
    <t xml:space="preserve">                          </t>
  </si>
  <si>
    <t xml:space="preserve"> (должность)</t>
  </si>
  <si>
    <t xml:space="preserve">                                                                 </t>
  </si>
  <si>
    <t>Приложение № 2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</t>
  </si>
  <si>
    <t>утвержденному приказом Министерства финансов Российской Федерации</t>
  </si>
  <si>
    <t xml:space="preserve"> от 31 мая 2017 г. № 82н</t>
  </si>
  <si>
    <t>на 1 июня  2019г.</t>
  </si>
  <si>
    <t>Код группы полномо-чий, расход-ных обяза-тельств</t>
  </si>
  <si>
    <t>Код бюджетной классифика-ции Российской Федерации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</si>
  <si>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</si>
  <si>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</si>
  <si>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</si>
  <si>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</si>
  <si>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</si>
  <si>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</si>
  <si>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</si>
  <si>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</si>
  <si>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</si>
  <si>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</si>
  <si>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</si>
  <si>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</si>
  <si>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</si>
  <si>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</si>
  <si>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</si>
  <si>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</si>
  <si>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</si>
  <si>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</si>
  <si>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</si>
  <si>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</si>
  <si>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</si>
  <si>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</si>
  <si>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</si>
  <si>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</si>
  <si>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</si>
  <si>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</si>
  <si>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</si>
  <si>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</si>
  <si>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</si>
  <si>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</si>
  <si>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</si>
  <si>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</si>
  <si>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</si>
  <si>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 xml:space="preserve">
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</si>
  <si>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</si>
  <si>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</si>
  <si>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</si>
  <si>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5002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</si>
  <si>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</si>
  <si>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</si>
  <si>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 xml:space="preserve">в целом
</t>
  </si>
  <si>
    <t>19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</si>
  <si>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</si>
  <si>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</si>
  <si>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3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</si>
  <si>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</si>
  <si>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</si>
  <si>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18</t>
  </si>
  <si>
    <t>4.1.1.13. 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поселения</t>
  </si>
  <si>
    <t>5015</t>
  </si>
  <si>
    <t>12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</si>
  <si>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</si>
  <si>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</si>
  <si>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 xml:space="preserve">плановый метод
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</si>
  <si>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</si>
  <si>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</si>
  <si>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 xml:space="preserve">плановый метод
плановый метод
плановый метод
</t>
  </si>
  <si>
    <t>4.1.1.17. создание условий для обеспечения жителей городского поселения услугами связи, общественного питания, торговли и бытового обслуживания</t>
  </si>
  <si>
    <t>5019</t>
  </si>
  <si>
    <t>23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</si>
  <si>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</si>
  <si>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</si>
  <si>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7</t>
  </si>
  <si>
    <t>4.1.1.23. организация проведения официальных физкультурно-оздоровительных и спортивных мероприятий городского поселения</t>
  </si>
  <si>
    <t>5025</t>
  </si>
  <si>
    <t>11</t>
  </si>
  <si>
    <t>4.1.1.26.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</si>
  <si>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5028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</si>
  <si>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</si>
  <si>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</si>
  <si>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21</t>
  </si>
  <si>
    <t>4.1.1.31. утверждение генеральных планов городского поселения, правил землепользования и застройки, утверждение подготовленной на основе генеральных планов городского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городского поселения, утверждение местных нормативов градостроительного проектирования городского поселений, резервирование земель и изъятие земельных участков в границах городского поселения для муниципальных нужд, осуществление муниципального земельного контроля в границах городского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</si>
  <si>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5033</t>
  </si>
  <si>
    <t>20</t>
  </si>
  <si>
    <t>4.1.1.33. организация ритуальных услуг и содержание мест захоронения</t>
  </si>
  <si>
    <t>5035</t>
  </si>
  <si>
    <t>4.1.1.41. организация и осуществление мероприятий по работе с детьми и молодежью в городском поселении</t>
  </si>
  <si>
    <t>5043</t>
  </si>
  <si>
    <t xml:space="preserve">27.12.2011-не установлен
</t>
  </si>
  <si>
    <t>6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</si>
  <si>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</si>
  <si>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</si>
  <si>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</si>
  <si>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</si>
  <si>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</si>
  <si>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</si>
  <si>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 xml:space="preserve">плановый метод
плановый метод
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</si>
  <si>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</si>
  <si>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</si>
  <si>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4.2.20.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</si>
  <si>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5220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</si>
  <si>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</si>
  <si>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</si>
  <si>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>10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</si>
  <si>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</si>
  <si>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</si>
  <si>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</si>
  <si>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</si>
  <si>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</si>
  <si>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</si>
  <si>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>4.4.2. за счет субвенций, предоставленных из бюджета субъекта Российской Федерации, всего</t>
  </si>
  <si>
    <t>5800</t>
  </si>
  <si>
    <t>4.4.2.1.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</si>
  <si>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5801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</si>
  <si>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</si>
  <si>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</si>
  <si>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</si>
  <si>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</si>
  <si>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</si>
  <si>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</si>
  <si>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</si>
  <si>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6202</t>
  </si>
  <si>
    <t>4.6.2.1.12 формирование архивных фондов  поселения</t>
  </si>
  <si>
    <t>6213</t>
  </si>
  <si>
    <t>4.6.2.1.16 организация ритуальных услуг и содержание мест захоронения</t>
  </si>
  <si>
    <t>6217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</si>
  <si>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</si>
  <si>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</si>
  <si>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8. Итого расходных обязательств муниципальных образований, без учета внутренних оборотов</t>
  </si>
  <si>
    <t>10600</t>
  </si>
  <si>
    <t>9. Итого расходных обязательств муниципальных образований</t>
  </si>
  <si>
    <t>10700</t>
  </si>
  <si>
    <t>Федеральный закон №131-ФЗ от 06.10.2003 "Об общих принципах организации местного самоуправления в Российской Федерации"</t>
  </si>
  <si>
    <t>Федеральный закон №25-ФЗ от 02.03.2007 "О муниципальной службе в Российской Федерации"</t>
  </si>
  <si>
    <t>Федеральный закон №67-ФЗ от 12.06.2002 "Об основных гарантиях избирательных прав и права на участие в референдуме граждан Российской Федерации"</t>
  </si>
  <si>
    <t>Федеральный закон №131-ФЗ от 06.10.2003 "Об общих принципах организации местного самоуправления в РФ"</t>
  </si>
  <si>
    <t>Федеральный закон №69-ФЗ от 21.12.1994 "О пожарной безопасности"</t>
  </si>
  <si>
    <t>Федеральный закон №68-ФЗ от 21.12.1994 "О защите населения в территории от чрезвычайных ситуаций природного и техногенного характера"</t>
  </si>
  <si>
    <t>Федеральный закон №416-ФЗ от 07.12.2011 "О водоснабжении и водоотведении"</t>
  </si>
  <si>
    <t>Федеральный закон №210-ФЗ от 30.12.2004 "Об основах регулирования тарифов организаций коммунального комплекса"</t>
  </si>
  <si>
    <t>Федеральный закон №190-ФЗ от 27.07.2010 "О теплоснабжении"</t>
  </si>
  <si>
    <t xml:space="preserve"> ст.14, подст.1, п.4</t>
  </si>
  <si>
    <t xml:space="preserve"> ст.5</t>
  </si>
  <si>
    <t xml:space="preserve"> ст.6</t>
  </si>
  <si>
    <t xml:space="preserve"> ст.14, подст.1, п.5</t>
  </si>
  <si>
    <t xml:space="preserve"> ст.14, подст.1, п.6</t>
  </si>
  <si>
    <t xml:space="preserve"> ст.14, подст.1, п.7, подп.1</t>
  </si>
  <si>
    <t xml:space="preserve"> ст.14, подст.1, п.8</t>
  </si>
  <si>
    <t xml:space="preserve"> ст.11, 23, 24, 25</t>
  </si>
  <si>
    <t xml:space="preserve"> ст.14, подст.1, п.9</t>
  </si>
  <si>
    <t xml:space="preserve"> ст.19</t>
  </si>
  <si>
    <t xml:space="preserve"> ст.14, подст.1, п.10</t>
  </si>
  <si>
    <t xml:space="preserve"> ст.14, подст.1, п.12</t>
  </si>
  <si>
    <t xml:space="preserve"> ст.14, подст.1, п.14</t>
  </si>
  <si>
    <t xml:space="preserve"> ст.14</t>
  </si>
  <si>
    <t xml:space="preserve"> ст.14, подст.1, п.19</t>
  </si>
  <si>
    <t>в целом</t>
  </si>
  <si>
    <t xml:space="preserve"> ст.14, подст.1, п.22</t>
  </si>
  <si>
    <t xml:space="preserve"> ст.14, подст.1, п.30</t>
  </si>
  <si>
    <t xml:space="preserve"> ст.34</t>
  </si>
  <si>
    <t xml:space="preserve"> ст.57</t>
  </si>
  <si>
    <t xml:space="preserve"> ст.17, подст.1, п.8, подп.2</t>
  </si>
  <si>
    <t xml:space="preserve"> ст.14
</t>
  </si>
  <si>
    <t>06.10.2003-не установлен</t>
  </si>
  <si>
    <t>01.06.2007-не установлен</t>
  </si>
  <si>
    <t>15.06.2002-не установлен</t>
  </si>
  <si>
    <t>-не установлен</t>
  </si>
  <si>
    <t>05.01.1995-не установлен</t>
  </si>
  <si>
    <t>24.12.1994-не установлен</t>
  </si>
  <si>
    <t>01.01.2006-не установлен</t>
  </si>
  <si>
    <t>30.07.2010-не установлен</t>
  </si>
  <si>
    <t>08.12.2011-не установлен</t>
  </si>
  <si>
    <t>Постановление Правительства РФ №258 от 29.04.2006 "О субвенциях на осуществление полномочий по первичному воинскому учету на территориях, где отсутствуют военные комиссариаты"</t>
  </si>
  <si>
    <t>08.05.2006-не установлен</t>
  </si>
  <si>
    <t>В.В. Чирков</t>
  </si>
  <si>
    <t>(должность руководителя)</t>
  </si>
  <si>
    <t>Глава администрации</t>
  </si>
  <si>
    <t>E-mail.: ryаbovo@mail.ru</t>
  </si>
  <si>
    <t>РЕЕСТР РАСХОДНЫХ  ОБЯЗАТЕЛЬСТВ   МУНИЦИПАЛЬНЫХ  ОБРАЗОВАНИЙ,
ВХОДЯЩИХ  В  СОСТАВ  СУБЪЕКТА  РОССИЙСКОЙ  ФЕДЕРАЦИИ, В РАЗРЕЗЕ ВИДОВ МУНИЦИПАЛЬНЫХ ОБРАЗОВАНИЙ</t>
  </si>
  <si>
    <t>Областной закон Ленинградской области №14-оз от 11.03.2008 "О правовом регулировании муниципальной службы в Ленинградской области"</t>
  </si>
  <si>
    <t>Областной закон Ленинградской области №20-оз от 15.03.2012 "О муниципальных выборах в Ленинградской области"</t>
  </si>
  <si>
    <t>Областной закон Ленинградской области №93-оз от 13.11.2003 "О защите населения и территорий Ленинградской области от чрезвычайных ситуаций природного и техногенного характера"</t>
  </si>
  <si>
    <t xml:space="preserve"> ст.1, 6, 17</t>
  </si>
  <si>
    <t xml:space="preserve"> ст.8-1</t>
  </si>
  <si>
    <t>Областной закон Ленинградской области №169-оз от 25.12.2006 "О пожарной безопасности Ленинградской области"</t>
  </si>
  <si>
    <t>Областной закон Ленинградской области №105-оз от 13.12.2011 "О государственной молодежной политике в Ленинградской области"</t>
  </si>
  <si>
    <t xml:space="preserve"> ст.7, п.1</t>
  </si>
  <si>
    <t xml:space="preserve"> п.1</t>
  </si>
  <si>
    <t>19.04.2008-не установлен</t>
  </si>
  <si>
    <t>27.03.2012-не установлен</t>
  </si>
  <si>
    <t>08.01.2007-не установлен</t>
  </si>
  <si>
    <t>05.12.2003-не установлен</t>
  </si>
  <si>
    <t>Постановление Правительства Ленинградской области №224 от 23.06.2015 "Об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</si>
  <si>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Постановление Правительства Ленинградской области №446 от 30.09.2014 "Об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реализацию мероприятий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</si>
  <si>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30.09.2014-не установлен</t>
  </si>
  <si>
    <t>25.06.2015-не установлен</t>
  </si>
  <si>
    <t>05</t>
  </si>
  <si>
    <t>02</t>
  </si>
  <si>
    <t>04</t>
  </si>
  <si>
    <t>09</t>
  </si>
  <si>
    <t>01</t>
  </si>
  <si>
    <t>03</t>
  </si>
  <si>
    <t>14</t>
  </si>
  <si>
    <t>08</t>
  </si>
  <si>
    <t>07</t>
  </si>
  <si>
    <t>13</t>
  </si>
  <si>
    <t>06</t>
  </si>
  <si>
    <t>плановый метод</t>
  </si>
  <si>
    <t>Рябовское городское поселение Тосненского района  Ленинградской области</t>
  </si>
  <si>
    <t>А.Д. Сачкова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</si>
</sst>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 Cyr"/>
    </font>
    <font>
      <b/>
      <sz val="11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10"/>
      <color rgb="FF000000"/>
      <name val="Times New Roman Cyr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23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0" fontId="4" fillId="0" borderId="1"/>
    <xf numFmtId="49" fontId="2" fillId="2" borderId="2">
      <alignment wrapText="1"/>
    </xf>
    <xf numFmtId="0" fontId="2" fillId="0" borderId="1">
      <alignment horizontal="left" vertical="top"/>
    </xf>
    <xf numFmtId="49" fontId="2" fillId="2" borderId="3">
      <alignment wrapText="1"/>
    </xf>
    <xf numFmtId="49" fontId="1" fillId="2" borderId="1"/>
    <xf numFmtId="0" fontId="2" fillId="0" borderId="4">
      <alignment vertical="top"/>
    </xf>
    <xf numFmtId="49" fontId="2" fillId="2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6">
      <alignment horizontal="center" vertical="center" wrapText="1"/>
    </xf>
    <xf numFmtId="0" fontId="2" fillId="0" borderId="7">
      <alignment vertical="top"/>
    </xf>
    <xf numFmtId="0" fontId="2" fillId="0" borderId="7">
      <alignment horizontal="center" vertical="top" wrapText="1"/>
    </xf>
    <xf numFmtId="49" fontId="2" fillId="0" borderId="5">
      <alignment horizontal="center" vertical="center"/>
    </xf>
    <xf numFmtId="0" fontId="2" fillId="0" borderId="7">
      <alignment vertical="top" wrapText="1"/>
    </xf>
    <xf numFmtId="49" fontId="2" fillId="0" borderId="4">
      <alignment horizontal="center" vertical="center" wrapText="1"/>
    </xf>
    <xf numFmtId="49" fontId="2" fillId="2" borderId="5">
      <alignment horizontal="center" vertical="center"/>
    </xf>
    <xf numFmtId="0" fontId="2" fillId="0" borderId="5">
      <alignment horizontal="center" vertical="center"/>
    </xf>
    <xf numFmtId="0" fontId="2" fillId="0" borderId="8">
      <alignment horizontal="left" wrapText="1"/>
    </xf>
    <xf numFmtId="49" fontId="2" fillId="0" borderId="8">
      <alignment horizontal="center"/>
    </xf>
    <xf numFmtId="0" fontId="2" fillId="0" borderId="8">
      <alignment horizontal="center"/>
    </xf>
    <xf numFmtId="0" fontId="5" fillId="0" borderId="1">
      <alignment wrapText="1"/>
    </xf>
    <xf numFmtId="0" fontId="2" fillId="0" borderId="8"/>
    <xf numFmtId="0" fontId="2" fillId="0" borderId="1"/>
    <xf numFmtId="0" fontId="5" fillId="0" borderId="1"/>
    <xf numFmtId="0" fontId="2" fillId="0" borderId="1">
      <alignment horizontal="left" wrapText="1"/>
    </xf>
    <xf numFmtId="49" fontId="2" fillId="0" borderId="1">
      <alignment horizontal="center"/>
    </xf>
    <xf numFmtId="0" fontId="2" fillId="0" borderId="1">
      <alignment horizontal="center"/>
    </xf>
    <xf numFmtId="0" fontId="2" fillId="0" borderId="1"/>
    <xf numFmtId="0" fontId="2" fillId="0" borderId="2">
      <alignment horizontal="center" wrapText="1"/>
    </xf>
    <xf numFmtId="0" fontId="2" fillId="0" borderId="2">
      <alignment horizontal="center"/>
    </xf>
    <xf numFmtId="0" fontId="2" fillId="0" borderId="2">
      <alignment horizontal="center"/>
    </xf>
    <xf numFmtId="0" fontId="2" fillId="0" borderId="1">
      <alignment horizontal="center"/>
    </xf>
    <xf numFmtId="0" fontId="2" fillId="0" borderId="8">
      <alignment horizontal="center"/>
    </xf>
    <xf numFmtId="0" fontId="2" fillId="0" borderId="1"/>
    <xf numFmtId="0" fontId="2" fillId="0" borderId="1">
      <alignment horizontal="center"/>
    </xf>
    <xf numFmtId="0" fontId="2" fillId="0" borderId="2">
      <alignment horizontal="center"/>
    </xf>
    <xf numFmtId="0" fontId="6" fillId="0" borderId="1">
      <alignment horizontal="right" vertical="top"/>
    </xf>
    <xf numFmtId="0" fontId="7" fillId="0" borderId="1">
      <alignment horizontal="center" wrapText="1"/>
    </xf>
    <xf numFmtId="0" fontId="6" fillId="0" borderId="1">
      <alignment vertical="top"/>
    </xf>
    <xf numFmtId="49" fontId="2" fillId="2" borderId="2">
      <alignment horizontal="left" wrapText="1"/>
    </xf>
    <xf numFmtId="0" fontId="2" fillId="0" borderId="5">
      <alignment horizontal="center" vertical="center" wrapText="1"/>
    </xf>
    <xf numFmtId="0" fontId="2" fillId="0" borderId="5">
      <alignment horizontal="left" vertical="top" wrapText="1"/>
    </xf>
    <xf numFmtId="0" fontId="2" fillId="0" borderId="5">
      <alignment horizontal="center" vertical="top"/>
    </xf>
    <xf numFmtId="164" fontId="2" fillId="0" borderId="5">
      <alignment vertical="top"/>
    </xf>
    <xf numFmtId="0" fontId="2" fillId="0" borderId="5">
      <alignment vertical="top"/>
    </xf>
    <xf numFmtId="0" fontId="2" fillId="0" borderId="5"/>
    <xf numFmtId="164" fontId="2" fillId="0" borderId="5">
      <alignment vertical="top" wrapText="1"/>
    </xf>
    <xf numFmtId="0" fontId="2" fillId="0" borderId="4">
      <alignment horizontal="left" vertical="top" wrapText="1"/>
    </xf>
    <xf numFmtId="49" fontId="2" fillId="2" borderId="4">
      <alignment horizontal="center" vertical="center" wrapText="1"/>
    </xf>
    <xf numFmtId="0" fontId="2" fillId="0" borderId="4">
      <alignment vertical="top" wrapText="1"/>
    </xf>
    <xf numFmtId="49" fontId="2" fillId="0" borderId="4">
      <alignment horizontal="center" vertical="top" wrapText="1"/>
    </xf>
    <xf numFmtId="164" fontId="2" fillId="0" borderId="4">
      <alignment vertical="top"/>
    </xf>
    <xf numFmtId="0" fontId="2" fillId="0" borderId="4"/>
    <xf numFmtId="164" fontId="2" fillId="0" borderId="4">
      <alignment vertical="top" wrapText="1"/>
    </xf>
    <xf numFmtId="0" fontId="2" fillId="0" borderId="7">
      <alignment horizontal="left" vertical="top" wrapText="1"/>
    </xf>
    <xf numFmtId="49" fontId="2" fillId="2" borderId="7">
      <alignment horizontal="center" vertical="center"/>
    </xf>
    <xf numFmtId="49" fontId="2" fillId="0" borderId="7">
      <alignment horizontal="center" vertical="top" wrapText="1"/>
    </xf>
    <xf numFmtId="49" fontId="2" fillId="0" borderId="7">
      <alignment horizontal="center" vertical="top"/>
    </xf>
    <xf numFmtId="164" fontId="2" fillId="0" borderId="7">
      <alignment vertical="top"/>
    </xf>
    <xf numFmtId="0" fontId="2" fillId="0" borderId="7"/>
    <xf numFmtId="164" fontId="2" fillId="0" borderId="7">
      <alignment vertical="top" wrapText="1"/>
    </xf>
    <xf numFmtId="0" fontId="8" fillId="0" borderId="1">
      <alignment horizontal="center" wrapText="1"/>
    </xf>
    <xf numFmtId="0" fontId="7" fillId="0" borderId="1">
      <alignment wrapText="1"/>
    </xf>
    <xf numFmtId="0" fontId="9" fillId="0" borderId="1">
      <alignment horizontal="right" vertical="top"/>
    </xf>
    <xf numFmtId="0" fontId="10" fillId="0" borderId="1">
      <alignment horizontal="center"/>
    </xf>
    <xf numFmtId="0" fontId="10" fillId="0" borderId="1"/>
    <xf numFmtId="0" fontId="11" fillId="0" borderId="1"/>
    <xf numFmtId="0" fontId="12" fillId="0" borderId="1"/>
    <xf numFmtId="0" fontId="12" fillId="0" borderId="2">
      <alignment horizontal="left" vertical="center" wrapText="1"/>
    </xf>
    <xf numFmtId="0" fontId="6" fillId="0" borderId="1"/>
    <xf numFmtId="0" fontId="13" fillId="0" borderId="1"/>
    <xf numFmtId="49" fontId="2" fillId="0" borderId="5">
      <alignment horizontal="center" vertical="top" wrapText="1"/>
    </xf>
    <xf numFmtId="0" fontId="2" fillId="2" borderId="5">
      <alignment horizontal="center" vertical="top"/>
    </xf>
    <xf numFmtId="0" fontId="2" fillId="0" borderId="9"/>
    <xf numFmtId="0" fontId="2" fillId="0" borderId="3"/>
    <xf numFmtId="164" fontId="2" fillId="0" borderId="9">
      <alignment vertical="top"/>
    </xf>
    <xf numFmtId="0" fontId="2" fillId="0" borderId="5">
      <alignment wrapText="1"/>
    </xf>
    <xf numFmtId="0" fontId="2" fillId="0" borderId="8">
      <alignment horizontal="center" wrapText="1"/>
    </xf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49" fontId="2" fillId="2" borderId="4">
      <alignment horizontal="center" vertical="center"/>
    </xf>
    <xf numFmtId="0" fontId="1" fillId="0" borderId="7">
      <alignment vertical="top"/>
    </xf>
    <xf numFmtId="0" fontId="1" fillId="0" borderId="4">
      <alignment vertical="top"/>
    </xf>
    <xf numFmtId="49" fontId="2" fillId="0" borderId="4">
      <alignment horizontal="center" vertical="top"/>
    </xf>
    <xf numFmtId="49" fontId="2" fillId="2" borderId="2"/>
    <xf numFmtId="49" fontId="2" fillId="2" borderId="3"/>
    <xf numFmtId="164" fontId="1" fillId="0" borderId="5">
      <alignment vertical="top"/>
    </xf>
    <xf numFmtId="164" fontId="1" fillId="0" borderId="7">
      <alignment vertical="top"/>
    </xf>
    <xf numFmtId="164" fontId="1" fillId="0" borderId="4">
      <alignment vertical="top"/>
    </xf>
    <xf numFmtId="0" fontId="1" fillId="0" borderId="5">
      <alignment vertical="top"/>
    </xf>
    <xf numFmtId="49" fontId="2" fillId="2" borderId="2">
      <alignment horizontal="left"/>
    </xf>
    <xf numFmtId="0" fontId="14" fillId="3" borderId="2"/>
    <xf numFmtId="0" fontId="12" fillId="0" borderId="2">
      <alignment horizontal="left" vertical="center"/>
    </xf>
    <xf numFmtId="0" fontId="1" fillId="0" borderId="5">
      <alignment vertical="top" wrapText="1"/>
    </xf>
    <xf numFmtId="0" fontId="1" fillId="0" borderId="7">
      <alignment vertical="top" wrapText="1"/>
    </xf>
    <xf numFmtId="0" fontId="1" fillId="0" borderId="4">
      <alignment vertical="top" wrapText="1"/>
    </xf>
  </cellStyleXfs>
  <cellXfs count="2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top"/>
    </xf>
    <xf numFmtId="49" fontId="1" fillId="0" borderId="1" xfId="2" applyNumberFormat="1" applyProtection="1"/>
    <xf numFmtId="0" fontId="1" fillId="0" borderId="1" xfId="3" applyNumberFormat="1" applyProtection="1"/>
    <xf numFmtId="0" fontId="2" fillId="0" borderId="1" xfId="14" applyNumberFormat="1" applyProtection="1"/>
    <xf numFmtId="0" fontId="2" fillId="0" borderId="1" xfId="18" applyNumberFormat="1" applyProtection="1">
      <alignment vertical="top"/>
    </xf>
    <xf numFmtId="0" fontId="2" fillId="2" borderId="1" xfId="19" applyNumberFormat="1" applyProtection="1"/>
    <xf numFmtId="0" fontId="2" fillId="0" borderId="1" xfId="20" applyNumberFormat="1" applyProtection="1">
      <alignment horizontal="centerContinuous"/>
    </xf>
    <xf numFmtId="0" fontId="2" fillId="0" borderId="1" xfId="21" applyNumberFormat="1" applyProtection="1">
      <alignment horizontal="left"/>
    </xf>
    <xf numFmtId="49" fontId="2" fillId="2" borderId="1" xfId="23" applyNumberFormat="1" applyProtection="1"/>
    <xf numFmtId="0" fontId="4" fillId="0" borderId="1" xfId="24" applyNumberFormat="1" applyProtection="1"/>
    <xf numFmtId="49" fontId="1" fillId="2" borderId="1" xfId="28" applyNumberFormat="1" applyProtection="1"/>
    <xf numFmtId="0" fontId="2" fillId="0" borderId="1" xfId="9" applyNumberFormat="1" applyProtection="1">
      <alignment horizontal="center"/>
    </xf>
    <xf numFmtId="0" fontId="4" fillId="0" borderId="1" xfId="24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7" xfId="36" applyNumberFormat="1" applyAlignment="1" applyProtection="1">
      <alignment vertical="center" wrapText="1"/>
    </xf>
    <xf numFmtId="49" fontId="2" fillId="2" borderId="5" xfId="38" applyNumberFormat="1" applyAlignment="1" applyProtection="1">
      <alignment horizontal="center" vertical="center"/>
    </xf>
    <xf numFmtId="0" fontId="2" fillId="0" borderId="5" xfId="39" applyNumberFormat="1" applyAlignment="1" applyProtection="1">
      <alignment horizontal="center" vertical="center"/>
    </xf>
    <xf numFmtId="0" fontId="2" fillId="0" borderId="5" xfId="63" applyNumberFormat="1" applyAlignment="1" applyProtection="1">
      <alignment horizontal="center" vertical="center" wrapText="1"/>
    </xf>
    <xf numFmtId="0" fontId="2" fillId="0" borderId="5" xfId="64" applyNumberFormat="1" applyAlignment="1" applyProtection="1">
      <alignment horizontal="left" vertical="center" wrapText="1"/>
    </xf>
    <xf numFmtId="49" fontId="2" fillId="2" borderId="5" xfId="30" applyNumberFormat="1" applyAlignment="1" applyProtection="1">
      <alignment horizontal="center" vertical="center" wrapText="1"/>
    </xf>
    <xf numFmtId="0" fontId="2" fillId="0" borderId="5" xfId="65" applyNumberFormat="1" applyAlignment="1" applyProtection="1">
      <alignment horizontal="center" vertical="center"/>
    </xf>
    <xf numFmtId="0" fontId="2" fillId="0" borderId="4" xfId="70" applyNumberFormat="1" applyAlignment="1" applyProtection="1">
      <alignment horizontal="left" vertical="center" wrapText="1"/>
    </xf>
    <xf numFmtId="49" fontId="2" fillId="2" borderId="4" xfId="71" applyNumberFormat="1" applyAlignment="1" applyProtection="1">
      <alignment horizontal="center" vertical="center" wrapText="1"/>
    </xf>
    <xf numFmtId="0" fontId="2" fillId="0" borderId="4" xfId="72" applyNumberFormat="1" applyAlignment="1" applyProtection="1">
      <alignment vertical="center" wrapText="1"/>
    </xf>
    <xf numFmtId="49" fontId="2" fillId="0" borderId="4" xfId="73" applyNumberFormat="1" applyAlignment="1" applyProtection="1">
      <alignment horizontal="center" vertical="center" wrapText="1"/>
    </xf>
    <xf numFmtId="0" fontId="2" fillId="0" borderId="7" xfId="77" applyNumberFormat="1" applyAlignment="1" applyProtection="1">
      <alignment horizontal="left" vertical="center" wrapText="1"/>
    </xf>
    <xf numFmtId="49" fontId="2" fillId="0" borderId="7" xfId="79" applyNumberFormat="1" applyAlignment="1" applyProtection="1">
      <alignment horizontal="center" vertical="center" wrapText="1"/>
    </xf>
    <xf numFmtId="0" fontId="2" fillId="0" borderId="8" xfId="40" applyNumberFormat="1" applyAlignment="1" applyProtection="1">
      <alignment horizontal="left" vertical="center" wrapText="1"/>
    </xf>
    <xf numFmtId="49" fontId="2" fillId="0" borderId="8" xfId="41" applyNumberFormat="1" applyAlignment="1" applyProtection="1">
      <alignment horizontal="center" vertical="center"/>
    </xf>
    <xf numFmtId="0" fontId="2" fillId="0" borderId="8" xfId="42" applyNumberFormat="1" applyAlignment="1" applyProtection="1">
      <alignment horizontal="center" vertical="center"/>
    </xf>
    <xf numFmtId="0" fontId="5" fillId="0" borderId="1" xfId="43" applyNumberFormat="1" applyAlignment="1" applyProtection="1">
      <alignment vertical="center" wrapText="1"/>
    </xf>
    <xf numFmtId="0" fontId="2" fillId="0" borderId="8" xfId="44" applyNumberFormat="1" applyAlignment="1" applyProtection="1">
      <alignment vertical="center"/>
    </xf>
    <xf numFmtId="0" fontId="5" fillId="0" borderId="1" xfId="46" applyNumberFormat="1" applyAlignment="1" applyProtection="1">
      <alignment vertical="center"/>
    </xf>
    <xf numFmtId="0" fontId="2" fillId="0" borderId="1" xfId="47" applyNumberFormat="1" applyAlignment="1" applyProtection="1">
      <alignment horizontal="left" vertical="center" wrapText="1"/>
    </xf>
    <xf numFmtId="49" fontId="2" fillId="0" borderId="1" xfId="48" applyNumberFormat="1" applyAlignment="1" applyProtection="1">
      <alignment horizontal="center" vertical="center"/>
    </xf>
    <xf numFmtId="0" fontId="2" fillId="0" borderId="1" xfId="49" applyNumberFormat="1" applyAlignment="1" applyProtection="1">
      <alignment horizontal="center" vertical="center"/>
    </xf>
    <xf numFmtId="0" fontId="2" fillId="0" borderId="1" xfId="50" applyNumberFormat="1" applyAlignment="1" applyProtection="1">
      <alignment vertical="center"/>
    </xf>
    <xf numFmtId="0" fontId="2" fillId="0" borderId="1" xfId="14" applyNumberFormat="1" applyAlignment="1" applyProtection="1">
      <alignment vertical="center"/>
    </xf>
    <xf numFmtId="0" fontId="2" fillId="0" borderId="1" xfId="21" applyNumberFormat="1" applyAlignment="1" applyProtection="1">
      <alignment horizontal="left" vertical="center"/>
    </xf>
    <xf numFmtId="0" fontId="2" fillId="0" borderId="1" xfId="9" applyNumberFormat="1" applyAlignment="1" applyProtection="1">
      <alignment horizontal="center" vertical="center"/>
    </xf>
    <xf numFmtId="0" fontId="2" fillId="0" borderId="2" xfId="52" applyNumberFormat="1" applyAlignment="1" applyProtection="1">
      <alignment horizontal="center" vertical="center"/>
    </xf>
    <xf numFmtId="49" fontId="2" fillId="0" borderId="1" xfId="10" applyNumberFormat="1" applyAlignment="1" applyProtection="1">
      <alignment horizontal="center" vertical="center"/>
    </xf>
    <xf numFmtId="49" fontId="2" fillId="0" borderId="1" xfId="10" applyNumberFormat="1" applyAlignment="1" applyProtection="1">
      <alignment horizontal="center" vertical="center"/>
    </xf>
    <xf numFmtId="0" fontId="2" fillId="0" borderId="1" xfId="56" applyNumberFormat="1" applyAlignment="1" applyProtection="1">
      <alignment vertical="center"/>
    </xf>
    <xf numFmtId="0" fontId="2" fillId="0" borderId="1" xfId="57" applyNumberFormat="1" applyAlignment="1" applyProtection="1">
      <alignment horizontal="center" vertical="center"/>
    </xf>
    <xf numFmtId="49" fontId="2" fillId="2" borderId="1" xfId="8" applyNumberFormat="1" applyAlignment="1" applyProtection="1">
      <alignment horizontal="center" vertical="center"/>
    </xf>
    <xf numFmtId="0" fontId="2" fillId="0" borderId="2" xfId="51" applyNumberFormat="1" applyAlignment="1" applyProtection="1">
      <alignment horizontal="center" vertical="center" wrapText="1"/>
    </xf>
    <xf numFmtId="0" fontId="2" fillId="0" borderId="2" xfId="51" applyAlignment="1">
      <alignment horizontal="center" vertical="center" wrapText="1"/>
    </xf>
    <xf numFmtId="0" fontId="2" fillId="2" borderId="1" xfId="19" applyNumberFormat="1" applyAlignment="1" applyProtection="1">
      <alignment vertical="center"/>
    </xf>
    <xf numFmtId="0" fontId="2" fillId="0" borderId="1" xfId="7" applyNumberFormat="1" applyAlignment="1" applyProtection="1">
      <alignment horizontal="center" vertical="center"/>
    </xf>
    <xf numFmtId="49" fontId="2" fillId="0" borderId="4" xfId="73" applyNumberFormat="1" applyAlignment="1" applyProtection="1">
      <alignment horizontal="left" vertical="center" wrapText="1"/>
    </xf>
    <xf numFmtId="0" fontId="3" fillId="0" borderId="5" xfId="64" applyNumberFormat="1" applyFont="1" applyAlignment="1" applyProtection="1">
      <alignment horizontal="left" vertical="center" wrapText="1"/>
    </xf>
    <xf numFmtId="49" fontId="3" fillId="2" borderId="5" xfId="30" applyNumberFormat="1" applyFont="1" applyAlignment="1" applyProtection="1">
      <alignment horizontal="center" vertical="center" wrapText="1"/>
    </xf>
    <xf numFmtId="0" fontId="3" fillId="0" borderId="5" xfId="65" applyNumberFormat="1" applyFont="1" applyAlignment="1" applyProtection="1">
      <alignment horizontal="center" vertical="center"/>
    </xf>
    <xf numFmtId="164" fontId="3" fillId="0" borderId="5" xfId="69" applyNumberFormat="1" applyFont="1" applyAlignment="1" applyProtection="1">
      <alignment vertical="center" wrapText="1"/>
    </xf>
    <xf numFmtId="0" fontId="16" fillId="0" borderId="1" xfId="24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2" fillId="0" borderId="2" xfId="58" applyNumberFormat="1" applyAlignment="1" applyProtection="1">
      <alignment horizontal="left" vertical="center"/>
    </xf>
    <xf numFmtId="0" fontId="2" fillId="0" borderId="11" xfId="21" applyNumberFormat="1" applyBorder="1" applyAlignment="1" applyProtection="1">
      <alignment horizontal="left" vertical="center"/>
    </xf>
    <xf numFmtId="0" fontId="2" fillId="0" borderId="1" xfId="51" applyNumberFormat="1" applyBorder="1" applyAlignment="1" applyProtection="1">
      <alignment horizontal="center" vertical="center" wrapText="1"/>
    </xf>
    <xf numFmtId="49" fontId="2" fillId="0" borderId="7" xfId="79" applyNumberFormat="1" applyAlignment="1" applyProtection="1">
      <alignment horizontal="left" vertical="center" wrapText="1"/>
    </xf>
    <xf numFmtId="49" fontId="2" fillId="0" borderId="4" xfId="73" applyNumberFormat="1" applyAlignment="1" applyProtection="1">
      <alignment vertical="center" wrapText="1"/>
    </xf>
    <xf numFmtId="49" fontId="2" fillId="0" borderId="7" xfId="79" applyNumberFormat="1" applyAlignment="1" applyProtection="1">
      <alignment vertical="center" wrapText="1"/>
    </xf>
    <xf numFmtId="0" fontId="18" fillId="0" borderId="5" xfId="64" applyNumberFormat="1" applyFont="1" applyAlignment="1" applyProtection="1">
      <alignment horizontal="left" vertical="center" wrapText="1"/>
    </xf>
    <xf numFmtId="49" fontId="18" fillId="2" borderId="5" xfId="30" applyNumberFormat="1" applyFont="1" applyAlignment="1" applyProtection="1">
      <alignment horizontal="center" vertical="center" wrapText="1"/>
    </xf>
    <xf numFmtId="0" fontId="18" fillId="0" borderId="5" xfId="65" applyNumberFormat="1" applyFont="1" applyAlignment="1" applyProtection="1">
      <alignment horizontal="center" vertical="center"/>
    </xf>
    <xf numFmtId="164" fontId="18" fillId="0" borderId="5" xfId="69" applyNumberFormat="1" applyFont="1" applyAlignment="1" applyProtection="1">
      <alignment vertical="center" wrapText="1"/>
    </xf>
    <xf numFmtId="0" fontId="19" fillId="0" borderId="1" xfId="24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" fillId="0" borderId="5" xfId="64" applyNumberFormat="1" applyFont="1" applyAlignment="1" applyProtection="1">
      <alignment horizontal="left" vertical="center" wrapText="1"/>
    </xf>
    <xf numFmtId="49" fontId="2" fillId="2" borderId="5" xfId="30" applyNumberFormat="1" applyFont="1" applyAlignment="1" applyProtection="1">
      <alignment horizontal="center" vertical="center" wrapText="1"/>
    </xf>
    <xf numFmtId="0" fontId="2" fillId="0" borderId="5" xfId="65" applyNumberFormat="1" applyFont="1" applyAlignment="1" applyProtection="1">
      <alignment horizontal="center" vertical="center"/>
    </xf>
    <xf numFmtId="0" fontId="4" fillId="0" borderId="1" xfId="24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1" fillId="0" borderId="5" xfId="64" applyNumberFormat="1" applyFont="1" applyAlignment="1" applyProtection="1">
      <alignment horizontal="left" vertical="center" wrapText="1"/>
    </xf>
    <xf numFmtId="49" fontId="21" fillId="2" borderId="5" xfId="30" applyNumberFormat="1" applyFont="1" applyAlignment="1" applyProtection="1">
      <alignment horizontal="center" vertical="center" wrapText="1"/>
    </xf>
    <xf numFmtId="0" fontId="21" fillId="0" borderId="5" xfId="65" applyNumberFormat="1" applyFont="1" applyAlignment="1" applyProtection="1">
      <alignment horizontal="center" vertical="center"/>
    </xf>
    <xf numFmtId="164" fontId="21" fillId="0" borderId="5" xfId="69" applyNumberFormat="1" applyFont="1" applyAlignment="1" applyProtection="1">
      <alignment vertical="center" wrapText="1"/>
    </xf>
    <xf numFmtId="0" fontId="22" fillId="0" borderId="1" xfId="24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164" fontId="2" fillId="0" borderId="16" xfId="76" applyNumberFormat="1" applyBorder="1" applyAlignment="1" applyProtection="1">
      <alignment vertical="center" wrapText="1"/>
    </xf>
    <xf numFmtId="164" fontId="2" fillId="0" borderId="17" xfId="83" applyNumberFormat="1" applyBorder="1" applyAlignment="1" applyProtection="1">
      <alignment vertical="center" wrapText="1"/>
    </xf>
    <xf numFmtId="164" fontId="18" fillId="0" borderId="6" xfId="69" applyNumberFormat="1" applyFont="1" applyBorder="1" applyAlignment="1" applyProtection="1">
      <alignment vertical="center" wrapText="1"/>
    </xf>
    <xf numFmtId="164" fontId="21" fillId="0" borderId="6" xfId="69" applyNumberFormat="1" applyFont="1" applyBorder="1" applyAlignment="1" applyProtection="1">
      <alignment vertical="center" wrapText="1"/>
    </xf>
    <xf numFmtId="164" fontId="2" fillId="0" borderId="6" xfId="69" applyNumberFormat="1" applyFont="1" applyBorder="1" applyAlignment="1" applyProtection="1">
      <alignment vertical="center" wrapText="1"/>
    </xf>
    <xf numFmtId="164" fontId="2" fillId="0" borderId="17" xfId="76" applyNumberFormat="1" applyBorder="1" applyAlignment="1" applyProtection="1">
      <alignment vertical="center" wrapText="1"/>
    </xf>
    <xf numFmtId="0" fontId="25" fillId="0" borderId="1" xfId="3" applyNumberFormat="1" applyFont="1" applyProtection="1"/>
    <xf numFmtId="0" fontId="24" fillId="0" borderId="1" xfId="14" applyNumberFormat="1" applyFont="1" applyProtection="1"/>
    <xf numFmtId="0" fontId="24" fillId="0" borderId="5" xfId="63" applyNumberFormat="1" applyFont="1" applyAlignment="1" applyProtection="1">
      <alignment horizontal="center" vertical="center" wrapText="1"/>
    </xf>
    <xf numFmtId="164" fontId="26" fillId="0" borderId="5" xfId="66" applyNumberFormat="1" applyFont="1" applyAlignment="1" applyProtection="1">
      <alignment vertical="center"/>
    </xf>
    <xf numFmtId="164" fontId="24" fillId="0" borderId="12" xfId="74" applyNumberFormat="1" applyFont="1" applyBorder="1" applyAlignment="1" applyProtection="1">
      <alignment horizontal="right" vertical="center"/>
    </xf>
    <xf numFmtId="164" fontId="24" fillId="0" borderId="12" xfId="74" applyNumberFormat="1" applyFont="1" applyBorder="1" applyAlignment="1" applyProtection="1">
      <alignment vertical="center"/>
    </xf>
    <xf numFmtId="0" fontId="24" fillId="0" borderId="8" xfId="44" applyNumberFormat="1" applyFont="1" applyAlignment="1" applyProtection="1">
      <alignment vertical="center"/>
    </xf>
    <xf numFmtId="0" fontId="24" fillId="0" borderId="1" xfId="50" applyNumberFormat="1" applyFont="1" applyAlignment="1" applyProtection="1">
      <alignment vertical="center"/>
    </xf>
    <xf numFmtId="0" fontId="24" fillId="0" borderId="1" xfId="14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29" fillId="0" borderId="1" xfId="24" applyNumberFormat="1" applyFont="1" applyProtection="1"/>
    <xf numFmtId="0" fontId="30" fillId="0" borderId="1" xfId="59" applyNumberFormat="1" applyFont="1" applyProtection="1">
      <alignment horizontal="right" vertical="top"/>
    </xf>
    <xf numFmtId="0" fontId="30" fillId="0" borderId="1" xfId="61" applyNumberFormat="1" applyFont="1" applyProtection="1">
      <alignment vertical="top"/>
    </xf>
    <xf numFmtId="0" fontId="25" fillId="0" borderId="1" xfId="5" applyNumberFormat="1" applyFont="1" applyProtection="1">
      <alignment wrapText="1"/>
    </xf>
    <xf numFmtId="0" fontId="24" fillId="0" borderId="5" xfId="39" applyNumberFormat="1" applyFont="1" applyAlignment="1" applyProtection="1">
      <alignment horizontal="center" vertical="center" wrapText="1"/>
    </xf>
    <xf numFmtId="164" fontId="26" fillId="0" borderId="12" xfId="74" applyNumberFormat="1" applyFont="1" applyBorder="1" applyAlignment="1" applyProtection="1">
      <alignment vertical="center"/>
    </xf>
    <xf numFmtId="164" fontId="26" fillId="0" borderId="12" xfId="74" applyNumberFormat="1" applyFont="1" applyBorder="1" applyAlignment="1" applyProtection="1">
      <alignment horizontal="right" vertical="center"/>
    </xf>
    <xf numFmtId="164" fontId="27" fillId="0" borderId="12" xfId="74" applyNumberFormat="1" applyFont="1" applyBorder="1" applyAlignment="1" applyProtection="1">
      <alignment vertical="center"/>
    </xf>
    <xf numFmtId="164" fontId="27" fillId="0" borderId="12" xfId="74" applyNumberFormat="1" applyFont="1" applyBorder="1" applyAlignment="1" applyProtection="1">
      <alignment horizontal="right" vertical="center"/>
    </xf>
    <xf numFmtId="164" fontId="28" fillId="0" borderId="12" xfId="74" applyNumberFormat="1" applyFont="1" applyBorder="1" applyAlignment="1" applyProtection="1">
      <alignment vertical="center"/>
    </xf>
    <xf numFmtId="164" fontId="28" fillId="0" borderId="12" xfId="74" applyNumberFormat="1" applyFont="1" applyBorder="1" applyAlignment="1" applyProtection="1">
      <alignment horizontal="right" vertical="center"/>
    </xf>
    <xf numFmtId="0" fontId="24" fillId="0" borderId="1" xfId="45" applyNumberFormat="1" applyFont="1" applyAlignment="1" applyProtection="1">
      <alignment vertical="center"/>
    </xf>
    <xf numFmtId="0" fontId="29" fillId="0" borderId="1" xfId="46" applyNumberFormat="1" applyFont="1" applyAlignment="1" applyProtection="1">
      <alignment vertical="center"/>
    </xf>
    <xf numFmtId="49" fontId="2" fillId="2" borderId="4" xfId="71" applyNumberFormat="1" applyAlignment="1" applyProtection="1">
      <alignment horizontal="center" vertical="center" wrapText="1"/>
    </xf>
    <xf numFmtId="49" fontId="2" fillId="2" borderId="10" xfId="71" applyNumberFormat="1" applyBorder="1" applyAlignment="1" applyProtection="1">
      <alignment horizontal="center" vertical="center" wrapText="1"/>
    </xf>
    <xf numFmtId="0" fontId="7" fillId="0" borderId="1" xfId="60" applyNumberFormat="1" applyProtection="1">
      <alignment horizontal="center" wrapText="1"/>
    </xf>
    <xf numFmtId="0" fontId="2" fillId="0" borderId="1" xfId="9" applyNumberFormat="1" applyProtection="1">
      <alignment horizontal="center"/>
    </xf>
    <xf numFmtId="0" fontId="7" fillId="0" borderId="1" xfId="60">
      <alignment horizontal="center" wrapText="1"/>
    </xf>
    <xf numFmtId="49" fontId="2" fillId="2" borderId="2" xfId="62" applyNumberFormat="1" applyProtection="1">
      <alignment horizontal="left" wrapText="1"/>
    </xf>
    <xf numFmtId="49" fontId="2" fillId="2" borderId="2" xfId="62">
      <alignment horizontal="left" wrapText="1"/>
    </xf>
    <xf numFmtId="49" fontId="2" fillId="0" borderId="5" xfId="31" applyNumberFormat="1" applyProtection="1">
      <alignment horizontal="center" vertical="center" wrapText="1"/>
    </xf>
    <xf numFmtId="49" fontId="2" fillId="0" borderId="5" xfId="31">
      <alignment horizontal="center" vertical="center" wrapText="1"/>
    </xf>
    <xf numFmtId="49" fontId="2" fillId="0" borderId="5" xfId="35" applyNumberFormat="1" applyAlignment="1" applyProtection="1">
      <alignment horizontal="center" vertical="center"/>
    </xf>
    <xf numFmtId="49" fontId="2" fillId="0" borderId="5" xfId="35" applyAlignment="1">
      <alignment horizontal="center" vertical="center"/>
    </xf>
    <xf numFmtId="49" fontId="2" fillId="0" borderId="5" xfId="31" applyNumberFormat="1" applyAlignment="1" applyProtection="1">
      <alignment horizontal="center" vertical="center" wrapText="1"/>
    </xf>
    <xf numFmtId="49" fontId="2" fillId="0" borderId="5" xfId="31" applyAlignment="1">
      <alignment horizontal="center" vertical="center" wrapText="1"/>
    </xf>
    <xf numFmtId="0" fontId="2" fillId="0" borderId="4" xfId="34" applyNumberFormat="1" applyBorder="1" applyAlignment="1" applyProtection="1">
      <alignment horizontal="center" vertical="center" wrapText="1"/>
    </xf>
    <xf numFmtId="0" fontId="2" fillId="0" borderId="7" xfId="34" applyNumberFormat="1" applyAlignment="1" applyProtection="1">
      <alignment horizontal="center" vertical="center" wrapText="1"/>
    </xf>
    <xf numFmtId="0" fontId="2" fillId="0" borderId="10" xfId="34" applyNumberFormat="1" applyBorder="1" applyAlignment="1" applyProtection="1">
      <alignment horizontal="center" vertical="center" wrapText="1"/>
    </xf>
    <xf numFmtId="49" fontId="2" fillId="2" borderId="5" xfId="30" applyNumberFormat="1" applyProtection="1">
      <alignment horizontal="center" vertical="center" wrapText="1"/>
    </xf>
    <xf numFmtId="49" fontId="2" fillId="2" borderId="5" xfId="30">
      <alignment horizontal="center" vertical="center" wrapText="1"/>
    </xf>
    <xf numFmtId="49" fontId="2" fillId="0" borderId="12" xfId="31" applyNumberFormat="1" applyBorder="1" applyProtection="1">
      <alignment horizontal="center" vertical="center" wrapText="1"/>
    </xf>
    <xf numFmtId="49" fontId="2" fillId="0" borderId="12" xfId="31" applyBorder="1">
      <alignment horizontal="center" vertical="center" wrapText="1"/>
    </xf>
    <xf numFmtId="49" fontId="2" fillId="0" borderId="10" xfId="31" applyNumberFormat="1" applyBorder="1" applyAlignment="1" applyProtection="1">
      <alignment horizontal="center" vertical="center" wrapText="1"/>
    </xf>
    <xf numFmtId="49" fontId="2" fillId="0" borderId="10" xfId="31" applyBorder="1" applyAlignment="1">
      <alignment horizontal="center" vertical="center" wrapText="1"/>
    </xf>
    <xf numFmtId="49" fontId="24" fillId="0" borderId="6" xfId="31" applyNumberFormat="1" applyFont="1" applyBorder="1" applyProtection="1">
      <alignment horizontal="center" vertical="center" wrapText="1"/>
    </xf>
    <xf numFmtId="49" fontId="24" fillId="0" borderId="5" xfId="31" applyFont="1">
      <alignment horizontal="center" vertical="center" wrapText="1"/>
    </xf>
    <xf numFmtId="49" fontId="24" fillId="0" borderId="6" xfId="31" applyFont="1" applyBorder="1">
      <alignment horizontal="center" vertical="center" wrapText="1"/>
    </xf>
    <xf numFmtId="49" fontId="24" fillId="0" borderId="5" xfId="31" applyNumberFormat="1" applyFont="1" applyProtection="1">
      <alignment horizontal="center" vertical="center" wrapText="1"/>
    </xf>
    <xf numFmtId="49" fontId="24" fillId="0" borderId="4" xfId="37" applyNumberFormat="1" applyFont="1" applyAlignment="1" applyProtection="1">
      <alignment horizontal="center" vertical="center" wrapText="1"/>
    </xf>
    <xf numFmtId="49" fontId="24" fillId="0" borderId="4" xfId="37" applyFont="1" applyAlignment="1">
      <alignment horizontal="center" vertical="center" wrapText="1"/>
    </xf>
    <xf numFmtId="49" fontId="24" fillId="0" borderId="5" xfId="31" applyNumberFormat="1" applyFont="1" applyAlignment="1" applyProtection="1">
      <alignment horizontal="center" vertical="center" wrapText="1"/>
    </xf>
    <xf numFmtId="49" fontId="24" fillId="0" borderId="5" xfId="31" applyFont="1" applyAlignment="1">
      <alignment horizontal="center" vertical="center" wrapText="1"/>
    </xf>
    <xf numFmtId="49" fontId="24" fillId="0" borderId="5" xfId="35" applyNumberFormat="1" applyFont="1" applyAlignment="1" applyProtection="1">
      <alignment horizontal="center" vertical="center"/>
    </xf>
    <xf numFmtId="49" fontId="24" fillId="0" borderId="5" xfId="35" applyFont="1" applyAlignment="1">
      <alignment horizontal="center" vertical="center"/>
    </xf>
    <xf numFmtId="49" fontId="2" fillId="0" borderId="4" xfId="73" applyNumberFormat="1" applyAlignment="1" applyProtection="1">
      <alignment horizontal="center" vertical="center" wrapText="1"/>
    </xf>
    <xf numFmtId="49" fontId="2" fillId="0" borderId="10" xfId="73" applyNumberFormat="1" applyBorder="1" applyAlignment="1" applyProtection="1">
      <alignment horizontal="center" vertical="center" wrapText="1"/>
    </xf>
    <xf numFmtId="0" fontId="2" fillId="0" borderId="4" xfId="70" applyNumberFormat="1" applyAlignment="1" applyProtection="1">
      <alignment horizontal="left" vertical="center" wrapText="1"/>
    </xf>
    <xf numFmtId="0" fontId="2" fillId="0" borderId="7" xfId="70" applyNumberFormat="1" applyBorder="1" applyAlignment="1" applyProtection="1">
      <alignment horizontal="left" vertical="center" wrapText="1"/>
    </xf>
    <xf numFmtId="0" fontId="2" fillId="0" borderId="10" xfId="70" applyNumberFormat="1" applyBorder="1" applyAlignment="1" applyProtection="1">
      <alignment horizontal="left" vertical="center" wrapText="1"/>
    </xf>
    <xf numFmtId="49" fontId="2" fillId="2" borderId="7" xfId="71" applyNumberFormat="1" applyBorder="1" applyAlignment="1" applyProtection="1">
      <alignment horizontal="center" vertical="center" wrapText="1"/>
    </xf>
    <xf numFmtId="49" fontId="2" fillId="0" borderId="4" xfId="73" applyNumberFormat="1" applyAlignment="1" applyProtection="1">
      <alignment horizontal="left" vertical="center" wrapText="1"/>
    </xf>
    <xf numFmtId="49" fontId="2" fillId="0" borderId="10" xfId="73" applyNumberFormat="1" applyBorder="1" applyAlignment="1" applyProtection="1">
      <alignment horizontal="left" vertical="center" wrapText="1"/>
    </xf>
    <xf numFmtId="0" fontId="2" fillId="0" borderId="8" xfId="55" applyNumberFormat="1" applyAlignment="1" applyProtection="1">
      <alignment horizontal="center" vertical="center"/>
    </xf>
    <xf numFmtId="0" fontId="2" fillId="0" borderId="8" xfId="55" applyAlignment="1">
      <alignment horizontal="center" vertical="center"/>
    </xf>
    <xf numFmtId="164" fontId="2" fillId="0" borderId="16" xfId="76" applyNumberFormat="1" applyBorder="1" applyAlignment="1" applyProtection="1">
      <alignment horizontal="left" vertical="center" wrapText="1"/>
    </xf>
    <xf numFmtId="164" fontId="2" fillId="0" borderId="18" xfId="76" applyNumberFormat="1" applyBorder="1" applyAlignment="1" applyProtection="1">
      <alignment horizontal="left" vertical="center" wrapText="1"/>
    </xf>
    <xf numFmtId="0" fontId="2" fillId="0" borderId="2" xfId="53" applyNumberFormat="1" applyAlignment="1" applyProtection="1">
      <alignment horizontal="center" vertical="center"/>
    </xf>
    <xf numFmtId="0" fontId="2" fillId="0" borderId="2" xfId="53" applyAlignment="1">
      <alignment horizontal="center" vertical="center"/>
    </xf>
    <xf numFmtId="164" fontId="24" fillId="0" borderId="19" xfId="74" applyNumberFormat="1" applyFont="1" applyBorder="1" applyAlignment="1" applyProtection="1">
      <alignment horizontal="right" vertical="center"/>
    </xf>
    <xf numFmtId="164" fontId="24" fillId="0" borderId="20" xfId="74" applyNumberFormat="1" applyFont="1" applyBorder="1" applyAlignment="1" applyProtection="1">
      <alignment horizontal="right" vertical="center"/>
    </xf>
    <xf numFmtId="164" fontId="24" fillId="0" borderId="21" xfId="74" applyNumberFormat="1" applyFont="1" applyBorder="1" applyAlignment="1" applyProtection="1">
      <alignment horizontal="right" vertical="center"/>
    </xf>
    <xf numFmtId="0" fontId="2" fillId="0" borderId="1" xfId="54" applyNumberFormat="1" applyAlignment="1" applyProtection="1">
      <alignment horizontal="left" vertical="center"/>
    </xf>
    <xf numFmtId="0" fontId="2" fillId="0" borderId="1" xfId="54" applyAlignment="1">
      <alignment horizontal="left" vertical="center"/>
    </xf>
    <xf numFmtId="49" fontId="2" fillId="0" borderId="1" xfId="10" applyNumberFormat="1" applyAlignment="1" applyProtection="1">
      <alignment horizontal="center" vertical="center"/>
    </xf>
    <xf numFmtId="49" fontId="2" fillId="0" borderId="1" xfId="10" applyAlignment="1">
      <alignment horizontal="center" vertical="center"/>
    </xf>
    <xf numFmtId="49" fontId="2" fillId="0" borderId="7" xfId="79" applyNumberFormat="1" applyAlignment="1" applyProtection="1">
      <alignment horizontal="center" vertical="center" wrapText="1"/>
    </xf>
    <xf numFmtId="49" fontId="2" fillId="0" borderId="10" xfId="79" applyNumberFormat="1" applyBorder="1" applyAlignment="1" applyProtection="1">
      <alignment horizontal="center" vertical="center" wrapText="1"/>
    </xf>
    <xf numFmtId="49" fontId="2" fillId="0" borderId="4" xfId="73" applyNumberFormat="1" applyAlignment="1" applyProtection="1">
      <alignment vertical="center" wrapText="1"/>
    </xf>
    <xf numFmtId="49" fontId="2" fillId="0" borderId="10" xfId="73" applyNumberFormat="1" applyBorder="1" applyAlignment="1" applyProtection="1">
      <alignment vertical="center" wrapText="1"/>
    </xf>
    <xf numFmtId="164" fontId="2" fillId="0" borderId="22" xfId="76" applyNumberFormat="1" applyBorder="1" applyAlignment="1" applyProtection="1">
      <alignment horizontal="left" vertical="center" wrapText="1"/>
    </xf>
    <xf numFmtId="164" fontId="2" fillId="0" borderId="23" xfId="76" applyNumberFormat="1" applyBorder="1" applyAlignment="1" applyProtection="1">
      <alignment horizontal="left" vertical="center" wrapText="1"/>
    </xf>
    <xf numFmtId="164" fontId="2" fillId="0" borderId="24" xfId="76" applyNumberFormat="1" applyBorder="1" applyAlignment="1" applyProtection="1">
      <alignment horizontal="left" vertical="center" wrapText="1"/>
    </xf>
    <xf numFmtId="0" fontId="25" fillId="0" borderId="1" xfId="3" applyNumberFormat="1" applyFont="1" applyFill="1" applyProtection="1"/>
    <xf numFmtId="49" fontId="25" fillId="0" borderId="1" xfId="2" applyNumberFormat="1" applyFont="1" applyFill="1" applyProtection="1"/>
    <xf numFmtId="0" fontId="25" fillId="0" borderId="1" xfId="4" applyNumberFormat="1" applyFont="1" applyFill="1" applyProtection="1">
      <alignment horizontal="left" vertical="top" wrapText="1"/>
    </xf>
    <xf numFmtId="0" fontId="25" fillId="0" borderId="1" xfId="4" applyFont="1" applyFill="1">
      <alignment horizontal="left" vertical="top" wrapText="1"/>
    </xf>
    <xf numFmtId="0" fontId="25" fillId="0" borderId="1" xfId="1" applyNumberFormat="1" applyFont="1" applyFill="1" applyProtection="1">
      <alignment vertical="top"/>
    </xf>
    <xf numFmtId="0" fontId="29" fillId="0" borderId="1" xfId="24" applyNumberFormat="1" applyFont="1" applyFill="1" applyProtection="1"/>
    <xf numFmtId="0" fontId="30" fillId="0" borderId="1" xfId="59" applyNumberFormat="1" applyFont="1" applyFill="1" applyProtection="1">
      <alignment horizontal="right" vertical="top"/>
    </xf>
    <xf numFmtId="0" fontId="24" fillId="0" borderId="1" xfId="12" applyNumberFormat="1" applyFont="1" applyFill="1" applyProtection="1">
      <alignment wrapText="1"/>
    </xf>
    <xf numFmtId="0" fontId="24" fillId="0" borderId="1" xfId="11" applyNumberFormat="1" applyFont="1" applyFill="1" applyProtection="1">
      <alignment horizontal="center" wrapText="1"/>
    </xf>
    <xf numFmtId="0" fontId="24" fillId="0" borderId="1" xfId="13" applyNumberFormat="1" applyFont="1" applyFill="1" applyProtection="1">
      <alignment horizontal="left" wrapText="1"/>
    </xf>
    <xf numFmtId="0" fontId="24" fillId="0" borderId="1" xfId="14" applyNumberFormat="1" applyFont="1" applyFill="1" applyProtection="1"/>
    <xf numFmtId="0" fontId="30" fillId="0" borderId="1" xfId="61" applyNumberFormat="1" applyFont="1" applyFill="1" applyProtection="1">
      <alignment vertical="top"/>
    </xf>
    <xf numFmtId="0" fontId="24" fillId="0" borderId="1" xfId="17" applyNumberFormat="1" applyFont="1" applyFill="1" applyProtection="1">
      <alignment horizontal="center" vertical="center"/>
    </xf>
    <xf numFmtId="49" fontId="24" fillId="0" borderId="1" xfId="22" applyNumberFormat="1" applyFont="1" applyFill="1" applyProtection="1"/>
    <xf numFmtId="49" fontId="24" fillId="0" borderId="1" xfId="23" applyNumberFormat="1" applyFont="1" applyFill="1" applyProtection="1"/>
    <xf numFmtId="0" fontId="24" fillId="0" borderId="1" xfId="18" applyNumberFormat="1" applyFont="1" applyFill="1" applyProtection="1">
      <alignment vertical="top"/>
    </xf>
    <xf numFmtId="49" fontId="24" fillId="0" borderId="1" xfId="10" applyNumberFormat="1" applyFont="1" applyFill="1" applyProtection="1">
      <alignment horizontal="center"/>
    </xf>
    <xf numFmtId="49" fontId="25" fillId="0" borderId="1" xfId="28" applyNumberFormat="1" applyFont="1" applyFill="1" applyProtection="1"/>
    <xf numFmtId="49" fontId="24" fillId="0" borderId="5" xfId="31" applyNumberFormat="1" applyFont="1" applyFill="1" applyProtection="1">
      <alignment horizontal="center" vertical="center" wrapText="1"/>
    </xf>
    <xf numFmtId="49" fontId="24" fillId="0" borderId="5" xfId="30" applyNumberFormat="1" applyFont="1" applyFill="1" applyProtection="1">
      <alignment horizontal="center" vertical="center" wrapText="1"/>
    </xf>
    <xf numFmtId="49" fontId="24" fillId="0" borderId="9" xfId="30" applyFont="1" applyFill="1" applyBorder="1">
      <alignment horizontal="center" vertical="center" wrapText="1"/>
    </xf>
    <xf numFmtId="49" fontId="24" fillId="0" borderId="12" xfId="31" applyNumberFormat="1" applyFont="1" applyFill="1" applyBorder="1" applyProtection="1">
      <alignment horizontal="center" vertical="center" wrapText="1"/>
    </xf>
    <xf numFmtId="49" fontId="24" fillId="0" borderId="12" xfId="31" applyFont="1" applyFill="1" applyBorder="1">
      <alignment horizontal="center" vertical="center" wrapText="1"/>
    </xf>
    <xf numFmtId="49" fontId="24" fillId="0" borderId="5" xfId="31" applyFont="1" applyFill="1">
      <alignment horizontal="center" vertical="center" wrapText="1"/>
    </xf>
    <xf numFmtId="49" fontId="24" fillId="0" borderId="5" xfId="30" applyFont="1" applyFill="1">
      <alignment horizontal="center" vertical="center" wrapText="1"/>
    </xf>
    <xf numFmtId="49" fontId="24" fillId="0" borderId="5" xfId="31" applyNumberFormat="1" applyFont="1" applyFill="1" applyAlignment="1" applyProtection="1">
      <alignment horizontal="center" vertical="center" wrapText="1"/>
    </xf>
    <xf numFmtId="49" fontId="24" fillId="0" borderId="5" xfId="31" applyFont="1" applyFill="1" applyAlignment="1">
      <alignment horizontal="center" vertical="center" wrapText="1"/>
    </xf>
    <xf numFmtId="49" fontId="24" fillId="0" borderId="10" xfId="31" applyNumberFormat="1" applyFont="1" applyFill="1" applyBorder="1" applyAlignment="1" applyProtection="1">
      <alignment horizontal="center" vertical="center" wrapText="1"/>
    </xf>
    <xf numFmtId="49" fontId="24" fillId="0" borderId="10" xfId="31" applyFont="1" applyFill="1" applyBorder="1" applyAlignment="1">
      <alignment horizontal="center" vertical="center" wrapText="1"/>
    </xf>
    <xf numFmtId="49" fontId="24" fillId="0" borderId="5" xfId="30" applyNumberFormat="1" applyFont="1" applyFill="1" applyAlignment="1" applyProtection="1">
      <alignment horizontal="center" vertical="center" wrapText="1"/>
    </xf>
    <xf numFmtId="49" fontId="24" fillId="0" borderId="5" xfId="35" applyNumberFormat="1" applyFont="1" applyFill="1" applyAlignment="1" applyProtection="1">
      <alignment horizontal="center" vertical="center"/>
    </xf>
    <xf numFmtId="49" fontId="24" fillId="0" borderId="5" xfId="35" applyFont="1" applyFill="1" applyAlignment="1">
      <alignment horizontal="center" vertical="center"/>
    </xf>
    <xf numFmtId="49" fontId="24" fillId="0" borderId="4" xfId="37" applyNumberFormat="1" applyFont="1" applyFill="1" applyAlignment="1" applyProtection="1">
      <alignment horizontal="center" vertical="center" wrapText="1"/>
    </xf>
    <xf numFmtId="49" fontId="24" fillId="0" borderId="4" xfId="37" applyFont="1" applyFill="1" applyAlignment="1">
      <alignment horizontal="center" vertical="center" wrapText="1"/>
    </xf>
    <xf numFmtId="49" fontId="24" fillId="0" borderId="5" xfId="30" applyFont="1" applyFill="1" applyAlignment="1">
      <alignment horizontal="center" vertical="center" wrapText="1"/>
    </xf>
    <xf numFmtId="0" fontId="24" fillId="0" borderId="5" xfId="39" applyNumberFormat="1" applyFont="1" applyFill="1" applyAlignment="1" applyProtection="1">
      <alignment horizontal="center" vertical="center"/>
    </xf>
    <xf numFmtId="0" fontId="24" fillId="0" borderId="5" xfId="39" applyNumberFormat="1" applyFont="1" applyFill="1" applyAlignment="1" applyProtection="1">
      <alignment horizontal="center" vertical="center"/>
    </xf>
    <xf numFmtId="0" fontId="24" fillId="0" borderId="5" xfId="39" applyFont="1" applyFill="1" applyAlignment="1">
      <alignment horizontal="center" vertical="center"/>
    </xf>
    <xf numFmtId="0" fontId="24" fillId="0" borderId="5" xfId="63" applyNumberFormat="1" applyFont="1" applyFill="1" applyAlignment="1" applyProtection="1">
      <alignment horizontal="center" vertical="center" wrapText="1"/>
    </xf>
    <xf numFmtId="0" fontId="26" fillId="0" borderId="5" xfId="65" applyNumberFormat="1" applyFont="1" applyFill="1" applyAlignment="1" applyProtection="1">
      <alignment horizontal="center" vertical="center"/>
    </xf>
    <xf numFmtId="164" fontId="26" fillId="0" borderId="5" xfId="66" applyNumberFormat="1" applyFont="1" applyFill="1" applyAlignment="1" applyProtection="1">
      <alignment vertical="center"/>
    </xf>
    <xf numFmtId="0" fontId="27" fillId="0" borderId="5" xfId="65" applyNumberFormat="1" applyFont="1" applyFill="1" applyAlignment="1" applyProtection="1">
      <alignment horizontal="center" vertical="center"/>
    </xf>
    <xf numFmtId="164" fontId="27" fillId="0" borderId="5" xfId="66" applyNumberFormat="1" applyFont="1" applyFill="1" applyAlignment="1" applyProtection="1">
      <alignment vertical="center"/>
    </xf>
    <xf numFmtId="0" fontId="28" fillId="0" borderId="5" xfId="65" applyNumberFormat="1" applyFont="1" applyFill="1" applyAlignment="1" applyProtection="1">
      <alignment horizontal="center" vertical="center"/>
    </xf>
    <xf numFmtId="164" fontId="28" fillId="0" borderId="4" xfId="66" applyNumberFormat="1" applyFont="1" applyFill="1" applyBorder="1" applyAlignment="1" applyProtection="1">
      <alignment vertical="center"/>
    </xf>
    <xf numFmtId="49" fontId="24" fillId="0" borderId="4" xfId="73" applyNumberFormat="1" applyFont="1" applyFill="1" applyAlignment="1" applyProtection="1">
      <alignment horizontal="left" vertical="center" wrapText="1"/>
    </xf>
    <xf numFmtId="49" fontId="24" fillId="0" borderId="4" xfId="73" applyNumberFormat="1" applyFont="1" applyFill="1" applyAlignment="1" applyProtection="1">
      <alignment horizontal="center" vertical="center" wrapText="1"/>
    </xf>
    <xf numFmtId="49" fontId="24" fillId="0" borderId="13" xfId="73" applyNumberFormat="1" applyFont="1" applyFill="1" applyBorder="1" applyAlignment="1" applyProtection="1">
      <alignment horizontal="center" vertical="center" wrapText="1"/>
    </xf>
    <xf numFmtId="164" fontId="24" fillId="0" borderId="19" xfId="74" applyNumberFormat="1" applyFont="1" applyFill="1" applyBorder="1" applyAlignment="1" applyProtection="1">
      <alignment horizontal="right" vertical="center"/>
    </xf>
    <xf numFmtId="49" fontId="24" fillId="0" borderId="7" xfId="73" applyNumberFormat="1" applyFont="1" applyFill="1" applyBorder="1" applyAlignment="1" applyProtection="1">
      <alignment horizontal="left" vertical="center" wrapText="1"/>
    </xf>
    <xf numFmtId="49" fontId="24" fillId="0" borderId="7" xfId="73" applyNumberFormat="1" applyFont="1" applyFill="1" applyBorder="1" applyAlignment="1" applyProtection="1">
      <alignment horizontal="center" vertical="center" wrapText="1"/>
    </xf>
    <xf numFmtId="49" fontId="24" fillId="0" borderId="14" xfId="73" applyNumberFormat="1" applyFont="1" applyFill="1" applyBorder="1" applyAlignment="1" applyProtection="1">
      <alignment horizontal="center" vertical="center" wrapText="1"/>
    </xf>
    <xf numFmtId="164" fontId="24" fillId="0" borderId="20" xfId="74" applyNumberFormat="1" applyFont="1" applyFill="1" applyBorder="1" applyAlignment="1" applyProtection="1">
      <alignment horizontal="right" vertical="center"/>
    </xf>
    <xf numFmtId="49" fontId="24" fillId="0" borderId="10" xfId="73" applyNumberFormat="1" applyFont="1" applyFill="1" applyBorder="1" applyAlignment="1" applyProtection="1">
      <alignment horizontal="left" vertical="center" wrapText="1"/>
    </xf>
    <xf numFmtId="49" fontId="24" fillId="0" borderId="10" xfId="73" applyNumberFormat="1" applyFont="1" applyFill="1" applyBorder="1" applyAlignment="1" applyProtection="1">
      <alignment horizontal="center" vertical="center" wrapText="1"/>
    </xf>
    <xf numFmtId="49" fontId="24" fillId="0" borderId="15" xfId="73" applyNumberFormat="1" applyFont="1" applyFill="1" applyBorder="1" applyAlignment="1" applyProtection="1">
      <alignment horizontal="center" vertical="center" wrapText="1"/>
    </xf>
    <xf numFmtId="164" fontId="24" fillId="0" borderId="21" xfId="74" applyNumberFormat="1" applyFont="1" applyFill="1" applyBorder="1" applyAlignment="1" applyProtection="1">
      <alignment horizontal="right" vertical="center"/>
    </xf>
    <xf numFmtId="49" fontId="24" fillId="0" borderId="4" xfId="73" applyNumberFormat="1" applyFont="1" applyFill="1" applyAlignment="1" applyProtection="1">
      <alignment horizontal="center" vertical="center" wrapText="1"/>
    </xf>
    <xf numFmtId="49" fontId="24" fillId="0" borderId="13" xfId="73" applyNumberFormat="1" applyFont="1" applyFill="1" applyBorder="1" applyAlignment="1" applyProtection="1">
      <alignment horizontal="center" vertical="center" wrapText="1"/>
    </xf>
    <xf numFmtId="164" fontId="24" fillId="0" borderId="12" xfId="74" applyNumberFormat="1" applyFont="1" applyFill="1" applyBorder="1" applyAlignment="1" applyProtection="1">
      <alignment vertical="center"/>
    </xf>
    <xf numFmtId="164" fontId="24" fillId="0" borderId="19" xfId="74" applyNumberFormat="1" applyFont="1" applyFill="1" applyBorder="1" applyAlignment="1" applyProtection="1">
      <alignment horizontal="center" vertical="center"/>
    </xf>
    <xf numFmtId="49" fontId="24" fillId="0" borderId="7" xfId="79" applyNumberFormat="1" applyFont="1" applyFill="1" applyAlignment="1" applyProtection="1">
      <alignment horizontal="center" vertical="center" wrapText="1"/>
    </xf>
    <xf numFmtId="164" fontId="24" fillId="0" borderId="21" xfId="74" applyNumberFormat="1" applyFont="1" applyFill="1" applyBorder="1" applyAlignment="1" applyProtection="1">
      <alignment horizontal="center" vertical="center"/>
    </xf>
    <xf numFmtId="49" fontId="24" fillId="0" borderId="12" xfId="79" applyNumberFormat="1" applyFont="1" applyFill="1" applyBorder="1" applyAlignment="1" applyProtection="1">
      <alignment horizontal="center" vertical="center" wrapText="1"/>
    </xf>
    <xf numFmtId="164" fontId="24" fillId="0" borderId="12" xfId="81" applyNumberFormat="1" applyFont="1" applyFill="1" applyBorder="1" applyAlignment="1" applyProtection="1">
      <alignment vertical="center"/>
    </xf>
    <xf numFmtId="49" fontId="24" fillId="0" borderId="14" xfId="79" applyNumberFormat="1" applyFont="1" applyFill="1" applyBorder="1" applyAlignment="1" applyProtection="1">
      <alignment horizontal="center" vertical="center" wrapText="1"/>
    </xf>
    <xf numFmtId="0" fontId="27" fillId="0" borderId="9" xfId="65" applyNumberFormat="1" applyFont="1" applyFill="1" applyBorder="1" applyAlignment="1" applyProtection="1">
      <alignment horizontal="center" vertical="center"/>
    </xf>
    <xf numFmtId="164" fontId="27" fillId="0" borderId="12" xfId="66" applyNumberFormat="1" applyFont="1" applyFill="1" applyBorder="1" applyAlignment="1" applyProtection="1">
      <alignment vertical="center"/>
    </xf>
    <xf numFmtId="49" fontId="24" fillId="0" borderId="12" xfId="73" applyNumberFormat="1" applyFont="1" applyFill="1" applyBorder="1" applyAlignment="1" applyProtection="1">
      <alignment horizontal="center" vertical="center" wrapText="1"/>
    </xf>
    <xf numFmtId="49" fontId="24" fillId="0" borderId="4" xfId="73" applyNumberFormat="1" applyFont="1" applyFill="1" applyAlignment="1" applyProtection="1">
      <alignment horizontal="left" vertical="center" wrapText="1"/>
    </xf>
    <xf numFmtId="0" fontId="28" fillId="0" borderId="9" xfId="65" applyNumberFormat="1" applyFont="1" applyFill="1" applyBorder="1" applyAlignment="1" applyProtection="1">
      <alignment horizontal="center" vertical="center"/>
    </xf>
    <xf numFmtId="164" fontId="28" fillId="0" borderId="12" xfId="66" applyNumberFormat="1" applyFont="1" applyFill="1" applyBorder="1" applyAlignment="1" applyProtection="1">
      <alignment vertical="center"/>
    </xf>
    <xf numFmtId="0" fontId="24" fillId="0" borderId="5" xfId="65" applyNumberFormat="1" applyFont="1" applyFill="1" applyAlignment="1" applyProtection="1">
      <alignment horizontal="center" vertical="center"/>
    </xf>
    <xf numFmtId="0" fontId="24" fillId="0" borderId="4" xfId="65" applyNumberFormat="1" applyFont="1" applyFill="1" applyBorder="1" applyAlignment="1" applyProtection="1">
      <alignment horizontal="center" vertical="center"/>
    </xf>
    <xf numFmtId="0" fontId="24" fillId="0" borderId="13" xfId="65" applyNumberFormat="1" applyFont="1" applyFill="1" applyBorder="1" applyAlignment="1" applyProtection="1">
      <alignment horizontal="center" vertical="center"/>
    </xf>
    <xf numFmtId="164" fontId="24" fillId="0" borderId="12" xfId="66" applyNumberFormat="1" applyFont="1" applyFill="1" applyBorder="1" applyAlignment="1" applyProtection="1">
      <alignment vertical="center"/>
    </xf>
    <xf numFmtId="49" fontId="24" fillId="0" borderId="7" xfId="80" applyNumberFormat="1" applyFont="1" applyFill="1" applyAlignment="1" applyProtection="1">
      <alignment horizontal="center" vertical="center"/>
    </xf>
    <xf numFmtId="0" fontId="24" fillId="0" borderId="9" xfId="65" applyNumberFormat="1" applyFont="1" applyFill="1" applyBorder="1" applyAlignment="1" applyProtection="1">
      <alignment horizontal="center" vertical="center"/>
    </xf>
    <xf numFmtId="164" fontId="26" fillId="0" borderId="10" xfId="66" applyNumberFormat="1" applyFont="1" applyFill="1" applyBorder="1" applyAlignment="1" applyProtection="1">
      <alignment vertical="center"/>
    </xf>
    <xf numFmtId="0" fontId="24" fillId="0" borderId="8" xfId="44" applyNumberFormat="1" applyFont="1" applyFill="1" applyAlignment="1" applyProtection="1">
      <alignment vertical="center"/>
    </xf>
    <xf numFmtId="0" fontId="24" fillId="0" borderId="1" xfId="50" applyNumberFormat="1" applyFont="1" applyFill="1" applyAlignment="1" applyProtection="1">
      <alignment vertical="center"/>
    </xf>
    <xf numFmtId="164" fontId="24" fillId="0" borderId="1" xfId="50" applyNumberFormat="1" applyFont="1" applyFill="1" applyAlignment="1" applyProtection="1">
      <alignment vertical="center"/>
    </xf>
    <xf numFmtId="0" fontId="24" fillId="0" borderId="1" xfId="14" applyNumberFormat="1" applyFont="1" applyFill="1" applyAlignment="1" applyProtection="1">
      <alignment vertical="center"/>
    </xf>
    <xf numFmtId="164" fontId="24" fillId="0" borderId="1" xfId="14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Protection="1">
      <protection locked="0"/>
    </xf>
    <xf numFmtId="14" fontId="24" fillId="0" borderId="1" xfId="21" applyNumberFormat="1" applyFont="1" applyAlignment="1" applyProtection="1">
      <alignment horizontal="left" vertical="center"/>
    </xf>
  </cellXfs>
  <cellStyles count="123">
    <cellStyle name="br" xfId="103"/>
    <cellStyle name="col" xfId="102"/>
    <cellStyle name="st104" xfId="25"/>
    <cellStyle name="st105" xfId="27"/>
    <cellStyle name="st106" xfId="43"/>
    <cellStyle name="st107" xfId="51"/>
    <cellStyle name="st108" xfId="120"/>
    <cellStyle name="st109" xfId="121"/>
    <cellStyle name="st110" xfId="79"/>
    <cellStyle name="st111" xfId="71"/>
    <cellStyle name="st112" xfId="122"/>
    <cellStyle name="st113" xfId="73"/>
    <cellStyle name="st114" xfId="62"/>
    <cellStyle name="st115" xfId="69"/>
    <cellStyle name="st116" xfId="83"/>
    <cellStyle name="st117" xfId="72"/>
    <cellStyle name="st118" xfId="76"/>
    <cellStyle name="st119" xfId="91"/>
    <cellStyle name="st120" xfId="100"/>
    <cellStyle name="st121" xfId="99"/>
    <cellStyle name="style0" xfId="104"/>
    <cellStyle name="td" xfId="105"/>
    <cellStyle name="tr" xfId="101"/>
    <cellStyle name="xl100" xfId="61"/>
    <cellStyle name="xl101" xfId="67"/>
    <cellStyle name="xl102" xfId="68"/>
    <cellStyle name="xl103" xfId="82"/>
    <cellStyle name="xl104" xfId="75"/>
    <cellStyle name="xl105" xfId="89"/>
    <cellStyle name="xl106" xfId="90"/>
    <cellStyle name="xl107" xfId="95"/>
    <cellStyle name="xl108" xfId="118"/>
    <cellStyle name="xl109" xfId="94"/>
    <cellStyle name="xl110" xfId="119"/>
    <cellStyle name="xl111" xfId="92"/>
    <cellStyle name="xl112" xfId="87"/>
    <cellStyle name="xl113" xfId="84"/>
    <cellStyle name="xl114" xfId="88"/>
    <cellStyle name="xl115" xfId="85"/>
    <cellStyle name="xl116" xfId="86"/>
    <cellStyle name="xl117" xfId="96"/>
    <cellStyle name="xl118" xfId="97"/>
    <cellStyle name="xl119" xfId="98"/>
    <cellStyle name="xl21" xfId="106"/>
    <cellStyle name="xl22" xfId="1"/>
    <cellStyle name="xl23" xfId="7"/>
    <cellStyle name="xl24" xfId="15"/>
    <cellStyle name="xl25" xfId="18"/>
    <cellStyle name="xl26" xfId="24"/>
    <cellStyle name="xl27" xfId="29"/>
    <cellStyle name="xl28" xfId="33"/>
    <cellStyle name="xl29" xfId="34"/>
    <cellStyle name="xl30" xfId="36"/>
    <cellStyle name="xl31" xfId="38"/>
    <cellStyle name="xl32" xfId="64"/>
    <cellStyle name="xl33" xfId="77"/>
    <cellStyle name="xl34" xfId="70"/>
    <cellStyle name="xl35" xfId="40"/>
    <cellStyle name="xl36" xfId="47"/>
    <cellStyle name="xl37" xfId="21"/>
    <cellStyle name="xl38" xfId="56"/>
    <cellStyle name="xl39" xfId="46"/>
    <cellStyle name="xl40" xfId="9"/>
    <cellStyle name="xl41" xfId="2"/>
    <cellStyle name="xl42" xfId="8"/>
    <cellStyle name="xl43" xfId="19"/>
    <cellStyle name="xl44" xfId="23"/>
    <cellStyle name="xl45" xfId="26"/>
    <cellStyle name="xl46" xfId="28"/>
    <cellStyle name="xl47" xfId="30"/>
    <cellStyle name="xl48" xfId="78"/>
    <cellStyle name="xl49" xfId="107"/>
    <cellStyle name="xl50" xfId="41"/>
    <cellStyle name="xl51" xfId="48"/>
    <cellStyle name="xl52" xfId="58"/>
    <cellStyle name="xl53" xfId="3"/>
    <cellStyle name="xl54" xfId="14"/>
    <cellStyle name="xl55" xfId="31"/>
    <cellStyle name="xl56" xfId="39"/>
    <cellStyle name="xl57" xfId="65"/>
    <cellStyle name="xl58" xfId="108"/>
    <cellStyle name="xl59" xfId="109"/>
    <cellStyle name="xl60" xfId="42"/>
    <cellStyle name="xl61" xfId="49"/>
    <cellStyle name="xl62" xfId="54"/>
    <cellStyle name="xl63" xfId="57"/>
    <cellStyle name="xl64" xfId="20"/>
    <cellStyle name="xl65" xfId="80"/>
    <cellStyle name="xl66" xfId="110"/>
    <cellStyle name="xl67" xfId="52"/>
    <cellStyle name="xl68" xfId="35"/>
    <cellStyle name="xl69" xfId="55"/>
    <cellStyle name="xl70" xfId="53"/>
    <cellStyle name="xl71" xfId="10"/>
    <cellStyle name="xl72" xfId="111"/>
    <cellStyle name="xl73" xfId="112"/>
    <cellStyle name="xl74" xfId="44"/>
    <cellStyle name="xl75" xfId="50"/>
    <cellStyle name="xl76" xfId="16"/>
    <cellStyle name="xl77" xfId="22"/>
    <cellStyle name="xl78" xfId="113"/>
    <cellStyle name="xl79" xfId="114"/>
    <cellStyle name="xl80" xfId="115"/>
    <cellStyle name="xl81" xfId="32"/>
    <cellStyle name="xl82" xfId="11"/>
    <cellStyle name="xl83" xfId="4"/>
    <cellStyle name="xl84" xfId="12"/>
    <cellStyle name="xl85" xfId="13"/>
    <cellStyle name="xl86" xfId="17"/>
    <cellStyle name="xl87" xfId="37"/>
    <cellStyle name="xl88" xfId="5"/>
    <cellStyle name="xl89" xfId="45"/>
    <cellStyle name="xl90" xfId="6"/>
    <cellStyle name="xl91" xfId="116"/>
    <cellStyle name="xl92" xfId="93"/>
    <cellStyle name="xl93" xfId="117"/>
    <cellStyle name="xl94" xfId="63"/>
    <cellStyle name="xl95" xfId="66"/>
    <cellStyle name="xl96" xfId="81"/>
    <cellStyle name="xl97" xfId="74"/>
    <cellStyle name="xl98" xfId="60"/>
    <cellStyle name="xl99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2"/>
  <sheetViews>
    <sheetView showGridLines="0" tabSelected="1" topLeftCell="A60" zoomScale="50" zoomScaleNormal="50" zoomScaleSheetLayoutView="85" zoomScalePageLayoutView="85" workbookViewId="0">
      <selection activeCell="A81" sqref="A81"/>
    </sheetView>
  </sheetViews>
  <sheetFormatPr defaultRowHeight="15" x14ac:dyDescent="0.25"/>
  <cols>
    <col min="1" max="1" width="97.5703125" style="1" customWidth="1"/>
    <col min="2" max="2" width="9" style="1" customWidth="1"/>
    <col min="3" max="3" width="67" style="1" customWidth="1"/>
    <col min="4" max="4" width="26.7109375" style="1" customWidth="1"/>
    <col min="5" max="5" width="13.42578125" style="1" customWidth="1"/>
    <col min="6" max="6" width="19.5703125" style="1" customWidth="1"/>
    <col min="7" max="9" width="13.42578125" style="1" customWidth="1"/>
    <col min="10" max="10" width="32" style="1" customWidth="1"/>
    <col min="11" max="11" width="13.42578125" style="1" customWidth="1"/>
    <col min="12" max="12" width="13.7109375" style="1" customWidth="1"/>
    <col min="13" max="13" width="19.85546875" style="1" customWidth="1"/>
    <col min="14" max="16" width="13.7109375" style="1" customWidth="1"/>
    <col min="17" max="17" width="18.140625" style="1" customWidth="1"/>
    <col min="18" max="19" width="13.7109375" style="1" customWidth="1"/>
    <col min="20" max="20" width="20.5703125" style="1" customWidth="1"/>
    <col min="21" max="22" width="13.7109375" style="1" customWidth="1"/>
    <col min="23" max="23" width="35.140625" style="1" customWidth="1"/>
    <col min="24" max="25" width="13.7109375" style="1" customWidth="1"/>
    <col min="26" max="26" width="59.5703125" style="257" customWidth="1"/>
    <col min="27" max="28" width="13.7109375" style="257" customWidth="1"/>
    <col min="29" max="29" width="10.5703125" style="257" customWidth="1"/>
    <col min="30" max="30" width="6.42578125" style="257" customWidth="1"/>
    <col min="31" max="31" width="6.5703125" style="257" customWidth="1"/>
    <col min="32" max="32" width="11.28515625" style="257" customWidth="1"/>
    <col min="33" max="33" width="11.7109375" style="257" customWidth="1"/>
    <col min="34" max="34" width="12" style="257" customWidth="1"/>
    <col min="35" max="35" width="11" style="257" customWidth="1"/>
    <col min="36" max="36" width="12.140625" style="257" customWidth="1"/>
    <col min="37" max="37" width="12.5703125" style="257" customWidth="1"/>
    <col min="38" max="40" width="11.85546875" style="257" customWidth="1"/>
    <col min="41" max="41" width="11.42578125" style="257" customWidth="1"/>
    <col min="42" max="42" width="11.28515625" style="257" customWidth="1"/>
    <col min="43" max="43" width="12.140625" style="257" customWidth="1"/>
    <col min="44" max="44" width="13.5703125" style="257" customWidth="1"/>
    <col min="45" max="45" width="14.42578125" style="257" customWidth="1"/>
    <col min="46" max="46" width="13.5703125" style="257" customWidth="1"/>
    <col min="47" max="47" width="10.28515625" style="257" customWidth="1"/>
    <col min="48" max="48" width="13.140625" style="257" customWidth="1"/>
    <col min="49" max="49" width="12.42578125" style="257" customWidth="1"/>
    <col min="50" max="50" width="14.140625" style="257" customWidth="1"/>
    <col min="51" max="51" width="14.85546875" style="257" customWidth="1"/>
    <col min="52" max="52" width="13" style="257" customWidth="1"/>
    <col min="53" max="53" width="11.42578125" style="257" customWidth="1"/>
    <col min="54" max="55" width="13.5703125" style="257" customWidth="1"/>
    <col min="56" max="56" width="12.42578125" style="257" customWidth="1"/>
    <col min="57" max="57" width="10.85546875" style="257" customWidth="1"/>
    <col min="58" max="58" width="13.28515625" style="257" customWidth="1"/>
    <col min="59" max="59" width="12.85546875" style="257" customWidth="1"/>
    <col min="60" max="60" width="13.140625" style="257" customWidth="1"/>
    <col min="61" max="62" width="10.140625" style="257" customWidth="1"/>
    <col min="63" max="63" width="12.140625" style="257" customWidth="1"/>
    <col min="64" max="64" width="12.5703125" style="257" customWidth="1"/>
    <col min="65" max="65" width="13.7109375" style="257" customWidth="1"/>
    <col min="66" max="66" width="11.28515625" style="257" customWidth="1"/>
    <col min="67" max="67" width="12" style="257" customWidth="1"/>
    <col min="68" max="68" width="12.28515625" style="257" customWidth="1"/>
    <col min="69" max="70" width="12.5703125" style="257" customWidth="1"/>
    <col min="71" max="71" width="13.85546875" style="257" customWidth="1"/>
    <col min="72" max="72" width="11.42578125" style="257" customWidth="1"/>
    <col min="73" max="73" width="13.85546875" style="257" customWidth="1"/>
    <col min="74" max="74" width="12" style="257" customWidth="1"/>
    <col min="75" max="75" width="14.42578125" style="257" customWidth="1"/>
    <col min="76" max="76" width="12.5703125" style="257" customWidth="1"/>
    <col min="77" max="77" width="12" style="257" customWidth="1"/>
    <col min="78" max="78" width="12.42578125" style="257" customWidth="1"/>
    <col min="79" max="79" width="13.85546875" style="257" customWidth="1"/>
    <col min="80" max="80" width="15.5703125" style="257" customWidth="1"/>
    <col min="81" max="81" width="13.85546875" style="257" customWidth="1"/>
    <col min="82" max="82" width="11.28515625" style="257" customWidth="1"/>
    <col min="83" max="83" width="11.7109375" style="257" customWidth="1"/>
    <col min="84" max="84" width="13.5703125" style="257" customWidth="1"/>
    <col min="85" max="85" width="15.5703125" style="257" customWidth="1"/>
    <col min="86" max="86" width="12.42578125" style="257" customWidth="1"/>
    <col min="87" max="87" width="11" style="98" customWidth="1"/>
    <col min="88" max="88" width="13.140625" style="98" customWidth="1"/>
    <col min="89" max="89" width="11.5703125" style="98" customWidth="1"/>
    <col min="90" max="90" width="14.7109375" style="98" customWidth="1"/>
    <col min="91" max="91" width="13" style="98" customWidth="1"/>
    <col min="92" max="92" width="10.85546875" style="98" customWidth="1"/>
    <col min="93" max="93" width="12.7109375" style="98" customWidth="1"/>
    <col min="94" max="94" width="13.28515625" style="98" customWidth="1"/>
    <col min="95" max="95" width="13.140625" style="98" customWidth="1"/>
    <col min="96" max="96" width="11.85546875" style="98" customWidth="1"/>
    <col min="97" max="97" width="9.85546875" style="98" customWidth="1"/>
    <col min="98" max="98" width="13" style="98" customWidth="1"/>
    <col min="99" max="99" width="12.5703125" style="98" customWidth="1"/>
    <col min="100" max="100" width="13.140625" style="98" customWidth="1"/>
    <col min="101" max="101" width="12.42578125" style="98" customWidth="1"/>
    <col min="102" max="102" width="11" style="98" customWidth="1"/>
    <col min="103" max="103" width="12" style="98" customWidth="1"/>
    <col min="104" max="104" width="12.5703125" style="98" customWidth="1"/>
    <col min="105" max="105" width="14.42578125" style="98" customWidth="1"/>
    <col min="106" max="106" width="12.140625" style="98" customWidth="1"/>
    <col min="107" max="107" width="13.7109375" style="98" customWidth="1"/>
    <col min="108" max="108" width="13.42578125" style="98" customWidth="1"/>
    <col min="109" max="109" width="13" style="98" customWidth="1"/>
    <col min="110" max="110" width="13.5703125" style="98" customWidth="1"/>
    <col min="111" max="111" width="12" style="98" customWidth="1"/>
    <col min="112" max="112" width="12.5703125" style="98" customWidth="1"/>
    <col min="113" max="113" width="8.7109375" style="98" customWidth="1"/>
    <col min="114" max="114" width="12.140625" style="98" customWidth="1"/>
    <col min="115" max="115" width="12.85546875" style="98" customWidth="1"/>
    <col min="116" max="116" width="8.85546875" style="98" customWidth="1"/>
    <col min="117" max="117" width="11.5703125" style="98" customWidth="1"/>
    <col min="118" max="118" width="11.85546875" style="98" customWidth="1"/>
    <col min="119" max="119" width="13.85546875" style="98" customWidth="1"/>
    <col min="120" max="120" width="12.5703125" style="98" customWidth="1"/>
    <col min="121" max="121" width="12.7109375" style="98" customWidth="1"/>
    <col min="122" max="122" width="16.28515625" style="1" customWidth="1"/>
    <col min="123" max="123" width="9.140625" style="1" customWidth="1"/>
    <col min="124" max="16384" width="9.140625" style="1"/>
  </cols>
  <sheetData>
    <row r="1" spans="1:123" ht="12.7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72"/>
      <c r="AA1" s="172"/>
      <c r="AB1" s="172"/>
      <c r="AC1" s="172"/>
      <c r="AD1" s="173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4"/>
      <c r="AP1" s="175"/>
      <c r="AQ1" s="175"/>
      <c r="AR1" s="175"/>
      <c r="AS1" s="175"/>
      <c r="AT1" s="176"/>
      <c r="AU1" s="176"/>
      <c r="AV1" s="176"/>
      <c r="AW1" s="176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7"/>
      <c r="CF1" s="178"/>
      <c r="CG1" s="178"/>
      <c r="CH1" s="178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 t="s">
        <v>39</v>
      </c>
      <c r="DA1" s="102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11"/>
      <c r="DS1" s="11"/>
    </row>
    <row r="2" spans="1:123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75"/>
      <c r="AP2" s="175"/>
      <c r="AQ2" s="175"/>
      <c r="AR2" s="175"/>
      <c r="AS2" s="175"/>
      <c r="AT2" s="179"/>
      <c r="AU2" s="179"/>
      <c r="AV2" s="179"/>
      <c r="AW2" s="179"/>
      <c r="AX2" s="180"/>
      <c r="AY2" s="180"/>
      <c r="AZ2" s="180"/>
      <c r="BA2" s="180"/>
      <c r="BB2" s="181"/>
      <c r="BC2" s="180"/>
      <c r="BD2" s="180"/>
      <c r="BE2" s="180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3"/>
      <c r="CG2" s="183"/>
      <c r="CH2" s="183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0" t="s">
        <v>40</v>
      </c>
      <c r="DA2" s="8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11"/>
      <c r="DS2" s="11"/>
    </row>
    <row r="3" spans="1:123" ht="12.75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75"/>
      <c r="AP3" s="175"/>
      <c r="AQ3" s="175"/>
      <c r="AR3" s="175"/>
      <c r="AS3" s="175"/>
      <c r="AT3" s="179"/>
      <c r="AU3" s="179"/>
      <c r="AV3" s="179"/>
      <c r="AW3" s="179"/>
      <c r="AX3" s="184"/>
      <c r="AY3" s="184"/>
      <c r="AZ3" s="184"/>
      <c r="BA3" s="184"/>
      <c r="BB3" s="182"/>
      <c r="BC3" s="184"/>
      <c r="BD3" s="184"/>
      <c r="BE3" s="184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3"/>
      <c r="CG3" s="183"/>
      <c r="CH3" s="183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0" t="s">
        <v>41</v>
      </c>
      <c r="DA3" s="8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11"/>
      <c r="DS3" s="11"/>
    </row>
    <row r="4" spans="1:123" ht="12.75" customHeight="1" x14ac:dyDescent="0.25">
      <c r="A4" s="6"/>
      <c r="B4" s="7"/>
      <c r="C4" s="5"/>
      <c r="D4" s="8"/>
      <c r="E4" s="9"/>
      <c r="F4" s="9"/>
      <c r="G4" s="9"/>
      <c r="H4" s="9"/>
      <c r="I4" s="9"/>
      <c r="J4" s="5"/>
      <c r="K4" s="13"/>
      <c r="L4" s="11"/>
      <c r="M4" s="11"/>
      <c r="N4" s="13"/>
      <c r="O4" s="5"/>
      <c r="P4" s="5"/>
      <c r="Q4" s="5"/>
      <c r="R4" s="9"/>
      <c r="S4" s="115"/>
      <c r="T4" s="115"/>
      <c r="U4" s="9"/>
      <c r="V4" s="9"/>
      <c r="W4" s="5"/>
      <c r="X4" s="5"/>
      <c r="Y4" s="5"/>
      <c r="Z4" s="182"/>
      <c r="AA4" s="182"/>
      <c r="AB4" s="182"/>
      <c r="AC4" s="182"/>
      <c r="AD4" s="185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75"/>
      <c r="AP4" s="175"/>
      <c r="AQ4" s="175"/>
      <c r="AR4" s="175"/>
      <c r="AS4" s="175"/>
      <c r="AT4" s="179"/>
      <c r="AU4" s="179"/>
      <c r="AV4" s="179"/>
      <c r="AW4" s="179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3"/>
      <c r="CG4" s="183"/>
      <c r="CH4" s="183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8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11"/>
      <c r="DS4" s="11"/>
    </row>
    <row r="5" spans="1:123" ht="12.75" customHeight="1" x14ac:dyDescent="0.25">
      <c r="A5" s="6"/>
      <c r="B5" s="7"/>
      <c r="C5" s="5"/>
      <c r="D5" s="8"/>
      <c r="E5" s="9"/>
      <c r="F5" s="9"/>
      <c r="G5" s="9"/>
      <c r="H5" s="9"/>
      <c r="I5" s="9"/>
      <c r="J5" s="5"/>
      <c r="K5" s="13"/>
      <c r="L5" s="11"/>
      <c r="M5" s="11"/>
      <c r="N5" s="13"/>
      <c r="O5" s="5"/>
      <c r="P5" s="5"/>
      <c r="Q5" s="5"/>
      <c r="R5" s="9"/>
      <c r="S5" s="115" t="s">
        <v>42</v>
      </c>
      <c r="T5" s="115"/>
      <c r="U5" s="9"/>
      <c r="V5" s="9"/>
      <c r="W5" s="5"/>
      <c r="X5" s="5"/>
      <c r="Y5" s="5"/>
      <c r="Z5" s="182"/>
      <c r="AA5" s="182"/>
      <c r="AB5" s="182"/>
      <c r="AC5" s="182"/>
      <c r="AD5" s="185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75"/>
      <c r="AP5" s="175"/>
      <c r="AQ5" s="175"/>
      <c r="AR5" s="175"/>
      <c r="AS5" s="175"/>
      <c r="AT5" s="179"/>
      <c r="AU5" s="179"/>
      <c r="AV5" s="179"/>
      <c r="AW5" s="179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3"/>
      <c r="CG5" s="183"/>
      <c r="CH5" s="183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8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11"/>
      <c r="DS5" s="11"/>
    </row>
    <row r="6" spans="1:123" ht="12.75" customHeight="1" x14ac:dyDescent="0.25">
      <c r="A6" s="6"/>
      <c r="B6" s="7"/>
      <c r="C6" s="5"/>
      <c r="D6" s="8"/>
      <c r="E6" s="9"/>
      <c r="F6" s="9"/>
      <c r="G6" s="9"/>
      <c r="H6" s="9"/>
      <c r="I6" s="9"/>
      <c r="J6" s="5"/>
      <c r="K6" s="13"/>
      <c r="L6" s="11"/>
      <c r="M6" s="11"/>
      <c r="N6" s="13"/>
      <c r="O6" s="5"/>
      <c r="P6" s="5"/>
      <c r="Q6" s="5"/>
      <c r="R6" s="9"/>
      <c r="S6" s="13"/>
      <c r="T6" s="13"/>
      <c r="U6" s="9"/>
      <c r="V6" s="9"/>
      <c r="W6" s="5"/>
      <c r="X6" s="5"/>
      <c r="Y6" s="5"/>
      <c r="Z6" s="182"/>
      <c r="AA6" s="182"/>
      <c r="AB6" s="182"/>
      <c r="AC6" s="182"/>
      <c r="AD6" s="185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75"/>
      <c r="AP6" s="175"/>
      <c r="AQ6" s="175"/>
      <c r="AR6" s="175"/>
      <c r="AS6" s="175"/>
      <c r="AT6" s="179"/>
      <c r="AU6" s="179"/>
      <c r="AV6" s="179"/>
      <c r="AW6" s="179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3"/>
      <c r="CG6" s="183"/>
      <c r="CH6" s="183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8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11"/>
      <c r="DS6" s="11"/>
    </row>
    <row r="7" spans="1:123" ht="12.75" customHeight="1" x14ac:dyDescent="0.25">
      <c r="A7" s="6"/>
      <c r="B7" s="7"/>
      <c r="C7" s="5"/>
      <c r="D7" s="8"/>
      <c r="E7" s="9"/>
      <c r="F7" s="9"/>
      <c r="G7" s="9"/>
      <c r="H7" s="9"/>
      <c r="I7" s="9"/>
      <c r="J7" s="5"/>
      <c r="K7" s="13"/>
      <c r="L7" s="11"/>
      <c r="M7" s="11"/>
      <c r="N7" s="13"/>
      <c r="O7" s="5"/>
      <c r="P7" s="5"/>
      <c r="Q7" s="5"/>
      <c r="R7" s="9"/>
      <c r="S7" s="13"/>
      <c r="T7" s="13"/>
      <c r="U7" s="9"/>
      <c r="V7" s="9"/>
      <c r="W7" s="5"/>
      <c r="X7" s="5"/>
      <c r="Y7" s="5"/>
      <c r="Z7" s="182"/>
      <c r="AA7" s="182"/>
      <c r="AB7" s="182"/>
      <c r="AC7" s="182"/>
      <c r="AD7" s="185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75"/>
      <c r="AP7" s="175"/>
      <c r="AQ7" s="175"/>
      <c r="AR7" s="175"/>
      <c r="AS7" s="175"/>
      <c r="AT7" s="179"/>
      <c r="AU7" s="179"/>
      <c r="AV7" s="179"/>
      <c r="AW7" s="179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3"/>
      <c r="CG7" s="183"/>
      <c r="CH7" s="183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8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11"/>
      <c r="DS7" s="11"/>
    </row>
    <row r="8" spans="1:123" ht="12.75" customHeight="1" x14ac:dyDescent="0.25">
      <c r="A8" s="6"/>
      <c r="B8" s="7"/>
      <c r="C8" s="5"/>
      <c r="D8" s="8"/>
      <c r="E8" s="9"/>
      <c r="F8" s="9"/>
      <c r="G8" s="9"/>
      <c r="H8" s="9"/>
      <c r="I8" s="9"/>
      <c r="J8" s="5"/>
      <c r="K8" s="13"/>
      <c r="L8" s="11"/>
      <c r="M8" s="11"/>
      <c r="N8" s="13"/>
      <c r="O8" s="5"/>
      <c r="P8" s="5"/>
      <c r="Q8" s="5"/>
      <c r="R8" s="9"/>
      <c r="S8" s="13"/>
      <c r="T8" s="13"/>
      <c r="U8" s="9"/>
      <c r="V8" s="9"/>
      <c r="W8" s="5"/>
      <c r="X8" s="5"/>
      <c r="Y8" s="5"/>
      <c r="Z8" s="182"/>
      <c r="AA8" s="182"/>
      <c r="AB8" s="182"/>
      <c r="AC8" s="182"/>
      <c r="AD8" s="185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75"/>
      <c r="AP8" s="175"/>
      <c r="AQ8" s="175"/>
      <c r="AR8" s="175"/>
      <c r="AS8" s="175"/>
      <c r="AT8" s="179"/>
      <c r="AU8" s="179"/>
      <c r="AV8" s="179"/>
      <c r="AW8" s="179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3"/>
      <c r="CG8" s="183"/>
      <c r="CH8" s="183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8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11"/>
      <c r="DS8" s="11"/>
    </row>
    <row r="9" spans="1:123" ht="15" customHeight="1" x14ac:dyDescent="0.25">
      <c r="A9" s="114" t="s">
        <v>213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75"/>
      <c r="AP9" s="175"/>
      <c r="AQ9" s="175"/>
      <c r="AR9" s="175"/>
      <c r="AS9" s="175"/>
      <c r="AT9" s="179"/>
      <c r="AU9" s="179"/>
      <c r="AV9" s="179"/>
      <c r="AW9" s="179"/>
      <c r="AX9" s="180"/>
      <c r="AY9" s="180"/>
      <c r="AZ9" s="180"/>
      <c r="BA9" s="180"/>
      <c r="BB9" s="181"/>
      <c r="BC9" s="180"/>
      <c r="BD9" s="180"/>
      <c r="BE9" s="180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3"/>
      <c r="CG9" s="183"/>
      <c r="CH9" s="183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0" t="s">
        <v>40</v>
      </c>
      <c r="DA9" s="8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11"/>
      <c r="DS9" s="11"/>
    </row>
    <row r="10" spans="1:123" ht="12.75" customHeight="1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75"/>
      <c r="AP10" s="175"/>
      <c r="AQ10" s="175"/>
      <c r="AR10" s="175"/>
      <c r="AS10" s="175"/>
      <c r="AT10" s="179"/>
      <c r="AU10" s="179"/>
      <c r="AV10" s="179"/>
      <c r="AW10" s="179"/>
      <c r="AX10" s="184"/>
      <c r="AY10" s="184"/>
      <c r="AZ10" s="184"/>
      <c r="BA10" s="184"/>
      <c r="BB10" s="182"/>
      <c r="BC10" s="184"/>
      <c r="BD10" s="184"/>
      <c r="BE10" s="184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3"/>
      <c r="CG10" s="183"/>
      <c r="CH10" s="183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0" t="s">
        <v>41</v>
      </c>
      <c r="DA10" s="8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11"/>
      <c r="DS10" s="11"/>
    </row>
    <row r="11" spans="1:123" ht="12.75" customHeight="1" x14ac:dyDescent="0.25">
      <c r="A11" s="6"/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82"/>
      <c r="AA11" s="182"/>
      <c r="AB11" s="182"/>
      <c r="AC11" s="182"/>
      <c r="AD11" s="186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75"/>
      <c r="AP11" s="175"/>
      <c r="AQ11" s="175"/>
      <c r="AR11" s="175"/>
      <c r="AS11" s="175"/>
      <c r="AT11" s="187"/>
      <c r="AU11" s="187"/>
      <c r="AV11" s="187"/>
      <c r="AW11" s="187"/>
      <c r="AX11" s="182"/>
      <c r="AY11" s="182"/>
      <c r="AZ11" s="182"/>
      <c r="BA11" s="182"/>
      <c r="BB11" s="185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100"/>
      <c r="DA11" s="8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11"/>
      <c r="DS11" s="11"/>
    </row>
    <row r="12" spans="1:123" ht="15.2" customHeight="1" x14ac:dyDescent="0.25">
      <c r="A12" s="6"/>
      <c r="B12" s="6" t="s">
        <v>0</v>
      </c>
      <c r="C12" s="11"/>
      <c r="D12" s="10"/>
      <c r="E12" s="117" t="s">
        <v>243</v>
      </c>
      <c r="F12" s="118"/>
      <c r="G12" s="118"/>
      <c r="H12" s="118"/>
      <c r="I12" s="118"/>
      <c r="J12" s="118"/>
      <c r="K12" s="11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82"/>
      <c r="AA12" s="182"/>
      <c r="AB12" s="182"/>
      <c r="AC12" s="182"/>
      <c r="AD12" s="186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75"/>
      <c r="AP12" s="175"/>
      <c r="AQ12" s="175"/>
      <c r="AR12" s="175"/>
      <c r="AS12" s="175"/>
      <c r="AT12" s="179"/>
      <c r="AU12" s="179"/>
      <c r="AV12" s="179"/>
      <c r="AW12" s="179"/>
      <c r="AX12" s="182"/>
      <c r="AY12" s="182"/>
      <c r="AZ12" s="182"/>
      <c r="BA12" s="182"/>
      <c r="BB12" s="185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11"/>
      <c r="DS12" s="11"/>
    </row>
    <row r="13" spans="1:123" ht="12.75" customHeight="1" x14ac:dyDescent="0.25">
      <c r="A13" s="6"/>
      <c r="B13" s="6" t="s">
        <v>1</v>
      </c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82"/>
      <c r="AA13" s="182"/>
      <c r="AB13" s="182"/>
      <c r="AC13" s="182"/>
      <c r="AD13" s="186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8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11"/>
      <c r="DS13" s="11"/>
    </row>
    <row r="14" spans="1:123" ht="12.75" customHeight="1" x14ac:dyDescent="0.25">
      <c r="A14" s="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72"/>
      <c r="AA14" s="172"/>
      <c r="AB14" s="172"/>
      <c r="AC14" s="172"/>
      <c r="AD14" s="189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3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11"/>
      <c r="DS14" s="11"/>
    </row>
    <row r="15" spans="1:123" ht="27.75" customHeight="1" x14ac:dyDescent="0.25">
      <c r="A15" s="125" t="s">
        <v>7</v>
      </c>
      <c r="B15" s="128" t="s">
        <v>2</v>
      </c>
      <c r="C15" s="119" t="s">
        <v>3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90" t="s">
        <v>43</v>
      </c>
      <c r="AD15" s="191" t="s">
        <v>44</v>
      </c>
      <c r="AE15" s="192"/>
      <c r="AF15" s="193" t="s">
        <v>45</v>
      </c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30" t="s">
        <v>46</v>
      </c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4" t="s">
        <v>47</v>
      </c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7" t="s">
        <v>48</v>
      </c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19" t="s">
        <v>4</v>
      </c>
      <c r="DS15" s="11"/>
    </row>
    <row r="16" spans="1:123" ht="15" customHeight="1" x14ac:dyDescent="0.25">
      <c r="A16" s="126"/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95"/>
      <c r="AD16" s="196"/>
      <c r="AE16" s="192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6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20"/>
      <c r="DS16" s="11"/>
    </row>
    <row r="17" spans="1:123" ht="12.75" customHeight="1" x14ac:dyDescent="0.25">
      <c r="A17" s="126"/>
      <c r="B17" s="129"/>
      <c r="C17" s="119" t="s">
        <v>5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19" t="s">
        <v>6</v>
      </c>
      <c r="X17" s="120"/>
      <c r="Y17" s="120"/>
      <c r="Z17" s="120"/>
      <c r="AA17" s="120"/>
      <c r="AB17" s="120"/>
      <c r="AC17" s="195"/>
      <c r="AD17" s="196"/>
      <c r="AE17" s="192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6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20"/>
      <c r="DS17" s="11"/>
    </row>
    <row r="18" spans="1:123" s="15" customFormat="1" ht="52.5" customHeight="1" x14ac:dyDescent="0.25">
      <c r="A18" s="126"/>
      <c r="B18" s="129"/>
      <c r="C18" s="121" t="s">
        <v>8</v>
      </c>
      <c r="D18" s="122"/>
      <c r="E18" s="122"/>
      <c r="F18" s="123" t="s">
        <v>9</v>
      </c>
      <c r="G18" s="124"/>
      <c r="H18" s="124"/>
      <c r="I18" s="124"/>
      <c r="J18" s="123" t="s">
        <v>10</v>
      </c>
      <c r="K18" s="124"/>
      <c r="L18" s="124"/>
      <c r="M18" s="123" t="s">
        <v>11</v>
      </c>
      <c r="N18" s="124"/>
      <c r="O18" s="124"/>
      <c r="P18" s="124"/>
      <c r="Q18" s="123" t="s">
        <v>12</v>
      </c>
      <c r="R18" s="124"/>
      <c r="S18" s="124"/>
      <c r="T18" s="123" t="s">
        <v>13</v>
      </c>
      <c r="U18" s="124"/>
      <c r="V18" s="124"/>
      <c r="W18" s="123" t="s">
        <v>14</v>
      </c>
      <c r="X18" s="124"/>
      <c r="Y18" s="124"/>
      <c r="Z18" s="197" t="s">
        <v>15</v>
      </c>
      <c r="AA18" s="198"/>
      <c r="AB18" s="198"/>
      <c r="AC18" s="195"/>
      <c r="AD18" s="196"/>
      <c r="AE18" s="196"/>
      <c r="AF18" s="199" t="s">
        <v>16</v>
      </c>
      <c r="AG18" s="200"/>
      <c r="AH18" s="200"/>
      <c r="AI18" s="200"/>
      <c r="AJ18" s="200"/>
      <c r="AK18" s="200"/>
      <c r="AL18" s="200"/>
      <c r="AM18" s="200"/>
      <c r="AN18" s="200"/>
      <c r="AO18" s="200"/>
      <c r="AP18" s="199" t="s">
        <v>17</v>
      </c>
      <c r="AQ18" s="200"/>
      <c r="AR18" s="200"/>
      <c r="AS18" s="200"/>
      <c r="AT18" s="200"/>
      <c r="AU18" s="199" t="s">
        <v>18</v>
      </c>
      <c r="AV18" s="200"/>
      <c r="AW18" s="200"/>
      <c r="AX18" s="200"/>
      <c r="AY18" s="200"/>
      <c r="AZ18" s="199" t="s">
        <v>19</v>
      </c>
      <c r="BA18" s="200"/>
      <c r="BB18" s="200"/>
      <c r="BC18" s="200"/>
      <c r="BD18" s="200"/>
      <c r="BE18" s="200"/>
      <c r="BF18" s="200"/>
      <c r="BG18" s="200"/>
      <c r="BH18" s="200"/>
      <c r="BI18" s="200"/>
      <c r="BJ18" s="199" t="s">
        <v>16</v>
      </c>
      <c r="BK18" s="200"/>
      <c r="BL18" s="200"/>
      <c r="BM18" s="200"/>
      <c r="BN18" s="200"/>
      <c r="BO18" s="200"/>
      <c r="BP18" s="200"/>
      <c r="BQ18" s="200"/>
      <c r="BR18" s="200"/>
      <c r="BS18" s="200"/>
      <c r="BT18" s="199" t="s">
        <v>17</v>
      </c>
      <c r="BU18" s="200"/>
      <c r="BV18" s="200"/>
      <c r="BW18" s="200"/>
      <c r="BX18" s="200"/>
      <c r="BY18" s="199" t="s">
        <v>18</v>
      </c>
      <c r="BZ18" s="200"/>
      <c r="CA18" s="200"/>
      <c r="CB18" s="200"/>
      <c r="CC18" s="200"/>
      <c r="CD18" s="132" t="s">
        <v>19</v>
      </c>
      <c r="CE18" s="133"/>
      <c r="CF18" s="133"/>
      <c r="CG18" s="133"/>
      <c r="CH18" s="133"/>
      <c r="CI18" s="133"/>
      <c r="CJ18" s="133"/>
      <c r="CK18" s="133"/>
      <c r="CL18" s="133"/>
      <c r="CM18" s="133"/>
      <c r="CN18" s="140" t="s">
        <v>16</v>
      </c>
      <c r="CO18" s="141"/>
      <c r="CP18" s="141"/>
      <c r="CQ18" s="141"/>
      <c r="CR18" s="141"/>
      <c r="CS18" s="138" t="s">
        <v>17</v>
      </c>
      <c r="CT18" s="139"/>
      <c r="CU18" s="139"/>
      <c r="CV18" s="139"/>
      <c r="CW18" s="139"/>
      <c r="CX18" s="138" t="s">
        <v>18</v>
      </c>
      <c r="CY18" s="139"/>
      <c r="CZ18" s="139"/>
      <c r="DA18" s="139"/>
      <c r="DB18" s="139"/>
      <c r="DC18" s="138" t="s">
        <v>16</v>
      </c>
      <c r="DD18" s="139"/>
      <c r="DE18" s="139"/>
      <c r="DF18" s="139"/>
      <c r="DG18" s="139"/>
      <c r="DH18" s="138" t="s">
        <v>17</v>
      </c>
      <c r="DI18" s="139"/>
      <c r="DJ18" s="139"/>
      <c r="DK18" s="139"/>
      <c r="DL18" s="139"/>
      <c r="DM18" s="138" t="s">
        <v>18</v>
      </c>
      <c r="DN18" s="139"/>
      <c r="DO18" s="139"/>
      <c r="DP18" s="139"/>
      <c r="DQ18" s="139"/>
      <c r="DR18" s="120"/>
      <c r="DS18" s="14"/>
    </row>
    <row r="19" spans="1:123" s="15" customFormat="1" ht="64.5" customHeight="1" x14ac:dyDescent="0.25">
      <c r="A19" s="126"/>
      <c r="B19" s="129"/>
      <c r="C19" s="123" t="s">
        <v>20</v>
      </c>
      <c r="D19" s="123" t="s">
        <v>21</v>
      </c>
      <c r="E19" s="123" t="s">
        <v>22</v>
      </c>
      <c r="F19" s="123" t="s">
        <v>20</v>
      </c>
      <c r="G19" s="123" t="s">
        <v>21</v>
      </c>
      <c r="H19" s="123" t="s">
        <v>22</v>
      </c>
      <c r="I19" s="123" t="s">
        <v>23</v>
      </c>
      <c r="J19" s="123" t="s">
        <v>20</v>
      </c>
      <c r="K19" s="123" t="s">
        <v>24</v>
      </c>
      <c r="L19" s="123" t="s">
        <v>22</v>
      </c>
      <c r="M19" s="123" t="s">
        <v>20</v>
      </c>
      <c r="N19" s="123" t="s">
        <v>24</v>
      </c>
      <c r="O19" s="123" t="s">
        <v>22</v>
      </c>
      <c r="P19" s="123" t="s">
        <v>23</v>
      </c>
      <c r="Q19" s="123" t="s">
        <v>20</v>
      </c>
      <c r="R19" s="123" t="s">
        <v>24</v>
      </c>
      <c r="S19" s="123" t="s">
        <v>22</v>
      </c>
      <c r="T19" s="123" t="s">
        <v>20</v>
      </c>
      <c r="U19" s="123" t="s">
        <v>24</v>
      </c>
      <c r="V19" s="123" t="s">
        <v>22</v>
      </c>
      <c r="W19" s="123" t="s">
        <v>20</v>
      </c>
      <c r="X19" s="123" t="s">
        <v>21</v>
      </c>
      <c r="Y19" s="123" t="s">
        <v>22</v>
      </c>
      <c r="Z19" s="197" t="s">
        <v>20</v>
      </c>
      <c r="AA19" s="197" t="s">
        <v>24</v>
      </c>
      <c r="AB19" s="197" t="s">
        <v>22</v>
      </c>
      <c r="AC19" s="195"/>
      <c r="AD19" s="201" t="s">
        <v>25</v>
      </c>
      <c r="AE19" s="201" t="s">
        <v>26</v>
      </c>
      <c r="AF19" s="202" t="s">
        <v>27</v>
      </c>
      <c r="AG19" s="203"/>
      <c r="AH19" s="197" t="s">
        <v>49</v>
      </c>
      <c r="AI19" s="198"/>
      <c r="AJ19" s="197" t="s">
        <v>50</v>
      </c>
      <c r="AK19" s="198"/>
      <c r="AL19" s="197" t="s">
        <v>51</v>
      </c>
      <c r="AM19" s="198"/>
      <c r="AN19" s="197" t="s">
        <v>52</v>
      </c>
      <c r="AO19" s="198"/>
      <c r="AP19" s="197" t="s">
        <v>27</v>
      </c>
      <c r="AQ19" s="197" t="s">
        <v>49</v>
      </c>
      <c r="AR19" s="197" t="s">
        <v>50</v>
      </c>
      <c r="AS19" s="197" t="s">
        <v>51</v>
      </c>
      <c r="AT19" s="197" t="s">
        <v>52</v>
      </c>
      <c r="AU19" s="197" t="s">
        <v>27</v>
      </c>
      <c r="AV19" s="197" t="s">
        <v>49</v>
      </c>
      <c r="AW19" s="197" t="s">
        <v>50</v>
      </c>
      <c r="AX19" s="197" t="s">
        <v>51</v>
      </c>
      <c r="AY19" s="197" t="s">
        <v>52</v>
      </c>
      <c r="AZ19" s="197" t="s">
        <v>53</v>
      </c>
      <c r="BA19" s="198"/>
      <c r="BB19" s="198"/>
      <c r="BC19" s="198"/>
      <c r="BD19" s="198"/>
      <c r="BE19" s="202" t="s">
        <v>29</v>
      </c>
      <c r="BF19" s="203"/>
      <c r="BG19" s="203"/>
      <c r="BH19" s="203"/>
      <c r="BI19" s="203"/>
      <c r="BJ19" s="202" t="s">
        <v>27</v>
      </c>
      <c r="BK19" s="203"/>
      <c r="BL19" s="197" t="s">
        <v>49</v>
      </c>
      <c r="BM19" s="198"/>
      <c r="BN19" s="204" t="s">
        <v>50</v>
      </c>
      <c r="BO19" s="205"/>
      <c r="BP19" s="197" t="s">
        <v>51</v>
      </c>
      <c r="BQ19" s="198"/>
      <c r="BR19" s="204" t="s">
        <v>52</v>
      </c>
      <c r="BS19" s="205"/>
      <c r="BT19" s="197" t="s">
        <v>27</v>
      </c>
      <c r="BU19" s="197" t="s">
        <v>49</v>
      </c>
      <c r="BV19" s="197" t="s">
        <v>50</v>
      </c>
      <c r="BW19" s="197" t="s">
        <v>51</v>
      </c>
      <c r="BX19" s="197" t="s">
        <v>52</v>
      </c>
      <c r="BY19" s="197" t="s">
        <v>27</v>
      </c>
      <c r="BZ19" s="197" t="s">
        <v>49</v>
      </c>
      <c r="CA19" s="197" t="s">
        <v>50</v>
      </c>
      <c r="CB19" s="197" t="s">
        <v>51</v>
      </c>
      <c r="CC19" s="197" t="s">
        <v>52</v>
      </c>
      <c r="CD19" s="202" t="s">
        <v>28</v>
      </c>
      <c r="CE19" s="203"/>
      <c r="CF19" s="203"/>
      <c r="CG19" s="203"/>
      <c r="CH19" s="203"/>
      <c r="CI19" s="142" t="s">
        <v>29</v>
      </c>
      <c r="CJ19" s="143"/>
      <c r="CK19" s="143"/>
      <c r="CL19" s="143"/>
      <c r="CM19" s="143"/>
      <c r="CN19" s="141"/>
      <c r="CO19" s="141"/>
      <c r="CP19" s="141"/>
      <c r="CQ19" s="141"/>
      <c r="CR19" s="141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20"/>
      <c r="DS19" s="14"/>
    </row>
    <row r="20" spans="1:123" s="15" customFormat="1" ht="12.75" customHeight="1" x14ac:dyDescent="0.25">
      <c r="A20" s="126"/>
      <c r="B20" s="129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98"/>
      <c r="AA20" s="198"/>
      <c r="AB20" s="198"/>
      <c r="AC20" s="195"/>
      <c r="AD20" s="206"/>
      <c r="AE20" s="206"/>
      <c r="AF20" s="197" t="s">
        <v>54</v>
      </c>
      <c r="AG20" s="197" t="s">
        <v>30</v>
      </c>
      <c r="AH20" s="197" t="s">
        <v>54</v>
      </c>
      <c r="AI20" s="197" t="s">
        <v>30</v>
      </c>
      <c r="AJ20" s="197" t="s">
        <v>54</v>
      </c>
      <c r="AK20" s="197" t="s">
        <v>30</v>
      </c>
      <c r="AL20" s="197" t="s">
        <v>54</v>
      </c>
      <c r="AM20" s="197" t="s">
        <v>30</v>
      </c>
      <c r="AN20" s="197" t="s">
        <v>54</v>
      </c>
      <c r="AO20" s="197" t="s">
        <v>30</v>
      </c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203"/>
      <c r="BF20" s="203"/>
      <c r="BG20" s="203"/>
      <c r="BH20" s="203"/>
      <c r="BI20" s="203"/>
      <c r="BJ20" s="203"/>
      <c r="BK20" s="203"/>
      <c r="BL20" s="198"/>
      <c r="BM20" s="198"/>
      <c r="BN20" s="205"/>
      <c r="BO20" s="205"/>
      <c r="BP20" s="198"/>
      <c r="BQ20" s="198"/>
      <c r="BR20" s="205"/>
      <c r="BS20" s="205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203"/>
      <c r="CE20" s="203"/>
      <c r="CF20" s="203"/>
      <c r="CG20" s="203"/>
      <c r="CH20" s="203"/>
      <c r="CI20" s="143"/>
      <c r="CJ20" s="143"/>
      <c r="CK20" s="143"/>
      <c r="CL20" s="143"/>
      <c r="CM20" s="143"/>
      <c r="CN20" s="141"/>
      <c r="CO20" s="141"/>
      <c r="CP20" s="141"/>
      <c r="CQ20" s="141"/>
      <c r="CR20" s="141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20"/>
      <c r="DS20" s="14"/>
    </row>
    <row r="21" spans="1:123" s="15" customFormat="1" ht="12.75" customHeight="1" x14ac:dyDescent="0.25">
      <c r="A21" s="126"/>
      <c r="B21" s="129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98"/>
      <c r="AA21" s="198"/>
      <c r="AB21" s="198"/>
      <c r="AC21" s="195"/>
      <c r="AD21" s="206"/>
      <c r="AE21" s="206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7" t="s">
        <v>27</v>
      </c>
      <c r="BA21" s="197" t="s">
        <v>55</v>
      </c>
      <c r="BB21" s="197" t="s">
        <v>50</v>
      </c>
      <c r="BC21" s="197" t="s">
        <v>51</v>
      </c>
      <c r="BD21" s="197" t="s">
        <v>52</v>
      </c>
      <c r="BE21" s="197" t="s">
        <v>27</v>
      </c>
      <c r="BF21" s="197" t="s">
        <v>55</v>
      </c>
      <c r="BG21" s="197" t="s">
        <v>50</v>
      </c>
      <c r="BH21" s="197" t="s">
        <v>51</v>
      </c>
      <c r="BI21" s="197" t="s">
        <v>52</v>
      </c>
      <c r="BJ21" s="197" t="s">
        <v>54</v>
      </c>
      <c r="BK21" s="197" t="s">
        <v>30</v>
      </c>
      <c r="BL21" s="197" t="s">
        <v>54</v>
      </c>
      <c r="BM21" s="197" t="s">
        <v>30</v>
      </c>
      <c r="BN21" s="197" t="s">
        <v>54</v>
      </c>
      <c r="BO21" s="197" t="s">
        <v>30</v>
      </c>
      <c r="BP21" s="197" t="s">
        <v>54</v>
      </c>
      <c r="BQ21" s="197" t="s">
        <v>30</v>
      </c>
      <c r="BR21" s="197" t="s">
        <v>54</v>
      </c>
      <c r="BS21" s="197" t="s">
        <v>30</v>
      </c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7" t="s">
        <v>27</v>
      </c>
      <c r="CE21" s="197" t="s">
        <v>56</v>
      </c>
      <c r="CF21" s="197" t="s">
        <v>50</v>
      </c>
      <c r="CG21" s="197" t="s">
        <v>51</v>
      </c>
      <c r="CH21" s="197" t="s">
        <v>52</v>
      </c>
      <c r="CI21" s="140" t="s">
        <v>27</v>
      </c>
      <c r="CJ21" s="140" t="s">
        <v>56</v>
      </c>
      <c r="CK21" s="140" t="s">
        <v>50</v>
      </c>
      <c r="CL21" s="140" t="s">
        <v>51</v>
      </c>
      <c r="CM21" s="140" t="s">
        <v>52</v>
      </c>
      <c r="CN21" s="140" t="s">
        <v>27</v>
      </c>
      <c r="CO21" s="140" t="s">
        <v>56</v>
      </c>
      <c r="CP21" s="140" t="s">
        <v>50</v>
      </c>
      <c r="CQ21" s="140" t="s">
        <v>51</v>
      </c>
      <c r="CR21" s="140" t="s">
        <v>52</v>
      </c>
      <c r="CS21" s="140" t="s">
        <v>27</v>
      </c>
      <c r="CT21" s="140" t="s">
        <v>56</v>
      </c>
      <c r="CU21" s="140" t="s">
        <v>50</v>
      </c>
      <c r="CV21" s="140" t="s">
        <v>51</v>
      </c>
      <c r="CW21" s="140" t="s">
        <v>52</v>
      </c>
      <c r="CX21" s="140" t="s">
        <v>27</v>
      </c>
      <c r="CY21" s="140" t="s">
        <v>56</v>
      </c>
      <c r="CZ21" s="140" t="s">
        <v>50</v>
      </c>
      <c r="DA21" s="140" t="s">
        <v>51</v>
      </c>
      <c r="DB21" s="140" t="s">
        <v>52</v>
      </c>
      <c r="DC21" s="140" t="s">
        <v>27</v>
      </c>
      <c r="DD21" s="140" t="s">
        <v>56</v>
      </c>
      <c r="DE21" s="140" t="s">
        <v>50</v>
      </c>
      <c r="DF21" s="140" t="s">
        <v>51</v>
      </c>
      <c r="DG21" s="140" t="s">
        <v>52</v>
      </c>
      <c r="DH21" s="140" t="s">
        <v>27</v>
      </c>
      <c r="DI21" s="140" t="s">
        <v>56</v>
      </c>
      <c r="DJ21" s="140" t="s">
        <v>50</v>
      </c>
      <c r="DK21" s="140" t="s">
        <v>51</v>
      </c>
      <c r="DL21" s="140" t="s">
        <v>52</v>
      </c>
      <c r="DM21" s="140" t="s">
        <v>27</v>
      </c>
      <c r="DN21" s="140" t="s">
        <v>56</v>
      </c>
      <c r="DO21" s="140" t="s">
        <v>50</v>
      </c>
      <c r="DP21" s="140" t="s">
        <v>51</v>
      </c>
      <c r="DQ21" s="140" t="s">
        <v>52</v>
      </c>
      <c r="DR21" s="120"/>
      <c r="DS21" s="14"/>
    </row>
    <row r="22" spans="1:123" s="15" customFormat="1" ht="12.75" customHeight="1" x14ac:dyDescent="0.25">
      <c r="A22" s="126"/>
      <c r="B22" s="129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98"/>
      <c r="AA22" s="198"/>
      <c r="AB22" s="198"/>
      <c r="AC22" s="195"/>
      <c r="AD22" s="206"/>
      <c r="AE22" s="206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20"/>
      <c r="DS22" s="14"/>
    </row>
    <row r="23" spans="1:123" s="15" customFormat="1" ht="12.75" customHeight="1" x14ac:dyDescent="0.25">
      <c r="A23" s="126"/>
      <c r="B23" s="129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98"/>
      <c r="AA23" s="198"/>
      <c r="AB23" s="198"/>
      <c r="AC23" s="195"/>
      <c r="AD23" s="206"/>
      <c r="AE23" s="206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20"/>
      <c r="DS23" s="14"/>
    </row>
    <row r="24" spans="1:123" s="15" customFormat="1" ht="51.75" customHeight="1" x14ac:dyDescent="0.25">
      <c r="A24" s="127"/>
      <c r="B24" s="129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98"/>
      <c r="AA24" s="198"/>
      <c r="AB24" s="198"/>
      <c r="AC24" s="195"/>
      <c r="AD24" s="206"/>
      <c r="AE24" s="206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20"/>
      <c r="DS24" s="14"/>
    </row>
    <row r="25" spans="1:123" s="15" customFormat="1" ht="39" customHeight="1" x14ac:dyDescent="0.25">
      <c r="A25" s="17" t="s">
        <v>31</v>
      </c>
      <c r="B25" s="17" t="s">
        <v>32</v>
      </c>
      <c r="C25" s="18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18">
        <v>12</v>
      </c>
      <c r="M25" s="18">
        <v>13</v>
      </c>
      <c r="N25" s="18">
        <v>14</v>
      </c>
      <c r="O25" s="18">
        <v>15</v>
      </c>
      <c r="P25" s="18">
        <v>16</v>
      </c>
      <c r="Q25" s="18">
        <v>17</v>
      </c>
      <c r="R25" s="18">
        <v>18</v>
      </c>
      <c r="S25" s="18">
        <v>19</v>
      </c>
      <c r="T25" s="18">
        <v>20</v>
      </c>
      <c r="U25" s="18">
        <v>21</v>
      </c>
      <c r="V25" s="18">
        <v>22</v>
      </c>
      <c r="W25" s="18">
        <v>23</v>
      </c>
      <c r="X25" s="18">
        <v>24</v>
      </c>
      <c r="Y25" s="18">
        <v>25</v>
      </c>
      <c r="Z25" s="207">
        <v>26</v>
      </c>
      <c r="AA25" s="207">
        <v>27</v>
      </c>
      <c r="AB25" s="207">
        <v>28</v>
      </c>
      <c r="AC25" s="207">
        <v>29</v>
      </c>
      <c r="AD25" s="208">
        <v>30</v>
      </c>
      <c r="AE25" s="209"/>
      <c r="AF25" s="210" t="s">
        <v>57</v>
      </c>
      <c r="AG25" s="210" t="s">
        <v>58</v>
      </c>
      <c r="AH25" s="210">
        <v>33</v>
      </c>
      <c r="AI25" s="210">
        <v>34</v>
      </c>
      <c r="AJ25" s="210">
        <v>35</v>
      </c>
      <c r="AK25" s="210">
        <v>36</v>
      </c>
      <c r="AL25" s="210">
        <v>37</v>
      </c>
      <c r="AM25" s="210">
        <v>38</v>
      </c>
      <c r="AN25" s="210">
        <v>39</v>
      </c>
      <c r="AO25" s="210">
        <v>40</v>
      </c>
      <c r="AP25" s="210" t="s">
        <v>59</v>
      </c>
      <c r="AQ25" s="210">
        <v>42</v>
      </c>
      <c r="AR25" s="210">
        <v>43</v>
      </c>
      <c r="AS25" s="210">
        <v>44</v>
      </c>
      <c r="AT25" s="210">
        <v>45</v>
      </c>
      <c r="AU25" s="210" t="s">
        <v>60</v>
      </c>
      <c r="AV25" s="210">
        <v>47</v>
      </c>
      <c r="AW25" s="210">
        <v>48</v>
      </c>
      <c r="AX25" s="210">
        <v>49</v>
      </c>
      <c r="AY25" s="210">
        <v>50</v>
      </c>
      <c r="AZ25" s="210" t="s">
        <v>61</v>
      </c>
      <c r="BA25" s="210">
        <v>52</v>
      </c>
      <c r="BB25" s="210">
        <v>53</v>
      </c>
      <c r="BC25" s="210">
        <v>54</v>
      </c>
      <c r="BD25" s="210">
        <v>55</v>
      </c>
      <c r="BE25" s="210" t="s">
        <v>62</v>
      </c>
      <c r="BF25" s="210">
        <v>57</v>
      </c>
      <c r="BG25" s="210">
        <v>58</v>
      </c>
      <c r="BH25" s="210">
        <v>59</v>
      </c>
      <c r="BI25" s="210">
        <v>60</v>
      </c>
      <c r="BJ25" s="210" t="s">
        <v>63</v>
      </c>
      <c r="BK25" s="210" t="s">
        <v>64</v>
      </c>
      <c r="BL25" s="210">
        <v>63</v>
      </c>
      <c r="BM25" s="210">
        <v>64</v>
      </c>
      <c r="BN25" s="210">
        <v>65</v>
      </c>
      <c r="BO25" s="210">
        <v>66</v>
      </c>
      <c r="BP25" s="210">
        <v>67</v>
      </c>
      <c r="BQ25" s="210">
        <v>68</v>
      </c>
      <c r="BR25" s="210">
        <v>69</v>
      </c>
      <c r="BS25" s="210">
        <v>70</v>
      </c>
      <c r="BT25" s="210" t="s">
        <v>65</v>
      </c>
      <c r="BU25" s="210">
        <v>72</v>
      </c>
      <c r="BV25" s="210">
        <v>73</v>
      </c>
      <c r="BW25" s="210">
        <v>74</v>
      </c>
      <c r="BX25" s="210">
        <v>75</v>
      </c>
      <c r="BY25" s="210" t="s">
        <v>66</v>
      </c>
      <c r="BZ25" s="210">
        <v>77</v>
      </c>
      <c r="CA25" s="210">
        <v>78</v>
      </c>
      <c r="CB25" s="210">
        <v>79</v>
      </c>
      <c r="CC25" s="210">
        <v>80</v>
      </c>
      <c r="CD25" s="210" t="s">
        <v>67</v>
      </c>
      <c r="CE25" s="210">
        <v>82</v>
      </c>
      <c r="CF25" s="210">
        <v>83</v>
      </c>
      <c r="CG25" s="210">
        <v>84</v>
      </c>
      <c r="CH25" s="210">
        <v>85</v>
      </c>
      <c r="CI25" s="90" t="s">
        <v>68</v>
      </c>
      <c r="CJ25" s="90">
        <v>87</v>
      </c>
      <c r="CK25" s="90">
        <v>88</v>
      </c>
      <c r="CL25" s="90">
        <v>89</v>
      </c>
      <c r="CM25" s="90">
        <v>90</v>
      </c>
      <c r="CN25" s="90" t="s">
        <v>69</v>
      </c>
      <c r="CO25" s="90">
        <v>92</v>
      </c>
      <c r="CP25" s="90">
        <v>93</v>
      </c>
      <c r="CQ25" s="90">
        <v>94</v>
      </c>
      <c r="CR25" s="90">
        <v>95</v>
      </c>
      <c r="CS25" s="90" t="s">
        <v>70</v>
      </c>
      <c r="CT25" s="90">
        <v>97</v>
      </c>
      <c r="CU25" s="90">
        <v>98</v>
      </c>
      <c r="CV25" s="90">
        <v>99</v>
      </c>
      <c r="CW25" s="90">
        <v>100</v>
      </c>
      <c r="CX25" s="90" t="s">
        <v>71</v>
      </c>
      <c r="CY25" s="90">
        <v>102</v>
      </c>
      <c r="CZ25" s="90">
        <v>103</v>
      </c>
      <c r="DA25" s="90">
        <v>104</v>
      </c>
      <c r="DB25" s="90">
        <v>105</v>
      </c>
      <c r="DC25" s="103" t="s">
        <v>72</v>
      </c>
      <c r="DD25" s="90">
        <v>107</v>
      </c>
      <c r="DE25" s="90">
        <v>108</v>
      </c>
      <c r="DF25" s="90">
        <v>109</v>
      </c>
      <c r="DG25" s="90">
        <v>110</v>
      </c>
      <c r="DH25" s="90" t="s">
        <v>73</v>
      </c>
      <c r="DI25" s="90">
        <v>112</v>
      </c>
      <c r="DJ25" s="90">
        <v>113</v>
      </c>
      <c r="DK25" s="90">
        <v>114</v>
      </c>
      <c r="DL25" s="90">
        <v>115</v>
      </c>
      <c r="DM25" s="90" t="s">
        <v>74</v>
      </c>
      <c r="DN25" s="90">
        <v>117</v>
      </c>
      <c r="DO25" s="90">
        <v>118</v>
      </c>
      <c r="DP25" s="90">
        <v>119</v>
      </c>
      <c r="DQ25" s="90">
        <v>120</v>
      </c>
      <c r="DR25" s="19">
        <v>121</v>
      </c>
      <c r="DS25" s="14"/>
    </row>
    <row r="26" spans="1:123" s="58" customFormat="1" ht="31.5" customHeight="1" x14ac:dyDescent="0.25">
      <c r="A26" s="53" t="s">
        <v>75</v>
      </c>
      <c r="B26" s="54" t="s">
        <v>76</v>
      </c>
      <c r="C26" s="55" t="s">
        <v>77</v>
      </c>
      <c r="D26" s="55" t="s">
        <v>77</v>
      </c>
      <c r="E26" s="55" t="s">
        <v>77</v>
      </c>
      <c r="F26" s="55" t="s">
        <v>77</v>
      </c>
      <c r="G26" s="55" t="s">
        <v>77</v>
      </c>
      <c r="H26" s="55" t="s">
        <v>77</v>
      </c>
      <c r="I26" s="55" t="s">
        <v>77</v>
      </c>
      <c r="J26" s="55" t="s">
        <v>77</v>
      </c>
      <c r="K26" s="55" t="s">
        <v>77</v>
      </c>
      <c r="L26" s="55" t="s">
        <v>77</v>
      </c>
      <c r="M26" s="55" t="s">
        <v>77</v>
      </c>
      <c r="N26" s="55" t="s">
        <v>77</v>
      </c>
      <c r="O26" s="55" t="s">
        <v>77</v>
      </c>
      <c r="P26" s="55" t="s">
        <v>77</v>
      </c>
      <c r="Q26" s="55" t="s">
        <v>77</v>
      </c>
      <c r="R26" s="55" t="s">
        <v>77</v>
      </c>
      <c r="S26" s="55" t="s">
        <v>77</v>
      </c>
      <c r="T26" s="55" t="s">
        <v>77</v>
      </c>
      <c r="U26" s="55" t="s">
        <v>77</v>
      </c>
      <c r="V26" s="55" t="s">
        <v>77</v>
      </c>
      <c r="W26" s="55" t="s">
        <v>77</v>
      </c>
      <c r="X26" s="55" t="s">
        <v>77</v>
      </c>
      <c r="Y26" s="55" t="s">
        <v>77</v>
      </c>
      <c r="Z26" s="211" t="s">
        <v>77</v>
      </c>
      <c r="AA26" s="211" t="s">
        <v>77</v>
      </c>
      <c r="AB26" s="211" t="s">
        <v>77</v>
      </c>
      <c r="AC26" s="211" t="s">
        <v>77</v>
      </c>
      <c r="AD26" s="211" t="s">
        <v>77</v>
      </c>
      <c r="AE26" s="211" t="s">
        <v>77</v>
      </c>
      <c r="AF26" s="212">
        <f t="shared" ref="AF26:BK26" si="0">AF27+AF49+AF58+AF63+AF70</f>
        <v>54838.799999999996</v>
      </c>
      <c r="AG26" s="212">
        <f t="shared" si="0"/>
        <v>52485.600000000006</v>
      </c>
      <c r="AH26" s="212">
        <f t="shared" si="0"/>
        <v>2742.3</v>
      </c>
      <c r="AI26" s="212">
        <f t="shared" si="0"/>
        <v>2728.3</v>
      </c>
      <c r="AJ26" s="212">
        <f t="shared" si="0"/>
        <v>23457.9</v>
      </c>
      <c r="AK26" s="212">
        <f t="shared" si="0"/>
        <v>22477.7</v>
      </c>
      <c r="AL26" s="212">
        <f t="shared" si="0"/>
        <v>0</v>
      </c>
      <c r="AM26" s="212">
        <f t="shared" si="0"/>
        <v>0</v>
      </c>
      <c r="AN26" s="212">
        <f t="shared" si="0"/>
        <v>28638.6</v>
      </c>
      <c r="AO26" s="212">
        <f t="shared" si="0"/>
        <v>27279.599999999999</v>
      </c>
      <c r="AP26" s="212">
        <f t="shared" si="0"/>
        <v>36654.699999999997</v>
      </c>
      <c r="AQ26" s="212">
        <f t="shared" si="0"/>
        <v>267.2</v>
      </c>
      <c r="AR26" s="212">
        <f t="shared" si="0"/>
        <v>5074.6000000000004</v>
      </c>
      <c r="AS26" s="212">
        <f t="shared" si="0"/>
        <v>0</v>
      </c>
      <c r="AT26" s="212">
        <f t="shared" si="0"/>
        <v>31312.900000000005</v>
      </c>
      <c r="AU26" s="212">
        <f t="shared" si="0"/>
        <v>35535</v>
      </c>
      <c r="AV26" s="212">
        <f t="shared" si="0"/>
        <v>271.60000000000002</v>
      </c>
      <c r="AW26" s="212">
        <f t="shared" si="0"/>
        <v>475.4</v>
      </c>
      <c r="AX26" s="212">
        <f t="shared" si="0"/>
        <v>0</v>
      </c>
      <c r="AY26" s="212">
        <f t="shared" si="0"/>
        <v>34788</v>
      </c>
      <c r="AZ26" s="212">
        <f t="shared" si="0"/>
        <v>43697.600000000006</v>
      </c>
      <c r="BA26" s="212">
        <f t="shared" si="0"/>
        <v>285.8</v>
      </c>
      <c r="BB26" s="212">
        <f t="shared" si="0"/>
        <v>10997.4</v>
      </c>
      <c r="BC26" s="212">
        <f t="shared" si="0"/>
        <v>0</v>
      </c>
      <c r="BD26" s="212">
        <f t="shared" si="0"/>
        <v>32414.399999999998</v>
      </c>
      <c r="BE26" s="212">
        <f t="shared" si="0"/>
        <v>43697.600000000006</v>
      </c>
      <c r="BF26" s="212">
        <f t="shared" si="0"/>
        <v>285.8</v>
      </c>
      <c r="BG26" s="212">
        <f t="shared" si="0"/>
        <v>10997.4</v>
      </c>
      <c r="BH26" s="212">
        <f t="shared" si="0"/>
        <v>0</v>
      </c>
      <c r="BI26" s="212">
        <f t="shared" si="0"/>
        <v>32414.399999999998</v>
      </c>
      <c r="BJ26" s="212">
        <f t="shared" si="0"/>
        <v>37358.299999999996</v>
      </c>
      <c r="BK26" s="212">
        <f t="shared" si="0"/>
        <v>35008.800000000003</v>
      </c>
      <c r="BL26" s="212">
        <f t="shared" ref="BL26:CQ26" si="1">BL27+BL49+BL58+BL63+BL70</f>
        <v>2694.6</v>
      </c>
      <c r="BM26" s="212">
        <f t="shared" si="1"/>
        <v>2680.6</v>
      </c>
      <c r="BN26" s="212">
        <f t="shared" si="1"/>
        <v>8233.3000000000011</v>
      </c>
      <c r="BO26" s="212">
        <f t="shared" si="1"/>
        <v>7253.0999999999995</v>
      </c>
      <c r="BP26" s="212">
        <f t="shared" si="1"/>
        <v>0</v>
      </c>
      <c r="BQ26" s="212">
        <f t="shared" si="1"/>
        <v>0</v>
      </c>
      <c r="BR26" s="212">
        <f t="shared" si="1"/>
        <v>26430.399999999998</v>
      </c>
      <c r="BS26" s="212">
        <f t="shared" si="1"/>
        <v>25075.1</v>
      </c>
      <c r="BT26" s="212">
        <f t="shared" si="1"/>
        <v>33625.900000000009</v>
      </c>
      <c r="BU26" s="212">
        <f t="shared" si="1"/>
        <v>267.2</v>
      </c>
      <c r="BV26" s="212">
        <f t="shared" si="1"/>
        <v>4671.1000000000004</v>
      </c>
      <c r="BW26" s="212">
        <f t="shared" si="1"/>
        <v>0</v>
      </c>
      <c r="BX26" s="212">
        <f t="shared" si="1"/>
        <v>28687.600000000002</v>
      </c>
      <c r="BY26" s="212">
        <f t="shared" si="1"/>
        <v>29460.600000000002</v>
      </c>
      <c r="BZ26" s="212">
        <f t="shared" si="1"/>
        <v>271.60000000000002</v>
      </c>
      <c r="CA26" s="212">
        <f t="shared" si="1"/>
        <v>471.9</v>
      </c>
      <c r="CB26" s="212">
        <f t="shared" si="1"/>
        <v>0</v>
      </c>
      <c r="CC26" s="212">
        <f t="shared" si="1"/>
        <v>28717.100000000002</v>
      </c>
      <c r="CD26" s="212">
        <f t="shared" si="1"/>
        <v>43150.30000000001</v>
      </c>
      <c r="CE26" s="212">
        <f t="shared" si="1"/>
        <v>285.8</v>
      </c>
      <c r="CF26" s="212">
        <f t="shared" si="1"/>
        <v>11448.9</v>
      </c>
      <c r="CG26" s="212">
        <f t="shared" si="1"/>
        <v>0</v>
      </c>
      <c r="CH26" s="212">
        <f t="shared" si="1"/>
        <v>31415.600000000002</v>
      </c>
      <c r="CI26" s="91">
        <f>CD26</f>
        <v>43150.30000000001</v>
      </c>
      <c r="CJ26" s="91">
        <f t="shared" ref="CJ26:CM29" si="2">CE26</f>
        <v>285.8</v>
      </c>
      <c r="CK26" s="91">
        <f t="shared" si="2"/>
        <v>11448.9</v>
      </c>
      <c r="CL26" s="91">
        <f t="shared" si="2"/>
        <v>0</v>
      </c>
      <c r="CM26" s="91">
        <f t="shared" si="2"/>
        <v>31415.600000000002</v>
      </c>
      <c r="CN26" s="104">
        <f>AG26</f>
        <v>52485.600000000006</v>
      </c>
      <c r="CO26" s="105">
        <f>AI26</f>
        <v>2728.3</v>
      </c>
      <c r="CP26" s="104">
        <f>AK26</f>
        <v>22477.7</v>
      </c>
      <c r="CQ26" s="105">
        <f>AM26</f>
        <v>0</v>
      </c>
      <c r="CR26" s="104">
        <f>AO26</f>
        <v>27279.599999999999</v>
      </c>
      <c r="CS26" s="104">
        <f>AP26</f>
        <v>36654.699999999997</v>
      </c>
      <c r="CT26" s="104">
        <f t="shared" ref="CT26" si="3">AQ26</f>
        <v>267.2</v>
      </c>
      <c r="CU26" s="104">
        <f t="shared" ref="CU26" si="4">AR26</f>
        <v>5074.6000000000004</v>
      </c>
      <c r="CV26" s="104">
        <f t="shared" ref="CV26" si="5">AS26</f>
        <v>0</v>
      </c>
      <c r="CW26" s="104">
        <f t="shared" ref="CW26" si="6">AT26</f>
        <v>31312.900000000005</v>
      </c>
      <c r="CX26" s="104">
        <f>AU26</f>
        <v>35535</v>
      </c>
      <c r="CY26" s="104">
        <f t="shared" ref="CY26" si="7">AV26</f>
        <v>271.60000000000002</v>
      </c>
      <c r="CZ26" s="104">
        <f t="shared" ref="CZ26" si="8">AW26</f>
        <v>475.4</v>
      </c>
      <c r="DA26" s="104">
        <f t="shared" ref="DA26" si="9">AX26</f>
        <v>0</v>
      </c>
      <c r="DB26" s="104">
        <f t="shared" ref="DB26" si="10">AY26</f>
        <v>34788</v>
      </c>
      <c r="DC26" s="104">
        <f>BK26</f>
        <v>35008.800000000003</v>
      </c>
      <c r="DD26" s="105">
        <f>BM26</f>
        <v>2680.6</v>
      </c>
      <c r="DE26" s="105">
        <f>BO26</f>
        <v>7253.0999999999995</v>
      </c>
      <c r="DF26" s="105">
        <f>BQ26</f>
        <v>0</v>
      </c>
      <c r="DG26" s="104">
        <f>BS26</f>
        <v>25075.1</v>
      </c>
      <c r="DH26" s="104">
        <f>BT26</f>
        <v>33625.900000000009</v>
      </c>
      <c r="DI26" s="104">
        <f t="shared" ref="DI26" si="11">BU26</f>
        <v>267.2</v>
      </c>
      <c r="DJ26" s="104">
        <f t="shared" ref="DJ26" si="12">BV26</f>
        <v>4671.1000000000004</v>
      </c>
      <c r="DK26" s="104">
        <f t="shared" ref="DK26" si="13">BW26</f>
        <v>0</v>
      </c>
      <c r="DL26" s="104">
        <f t="shared" ref="DL26" si="14">BX26</f>
        <v>28687.600000000002</v>
      </c>
      <c r="DM26" s="104">
        <f>BY26</f>
        <v>29460.600000000002</v>
      </c>
      <c r="DN26" s="104">
        <f t="shared" ref="DN26" si="15">BZ26</f>
        <v>271.60000000000002</v>
      </c>
      <c r="DO26" s="104">
        <f t="shared" ref="DO26" si="16">CA26</f>
        <v>471.9</v>
      </c>
      <c r="DP26" s="104">
        <f t="shared" ref="DP26" si="17">CB26</f>
        <v>0</v>
      </c>
      <c r="DQ26" s="104">
        <f t="shared" ref="DQ26" si="18">CC26</f>
        <v>28717.100000000002</v>
      </c>
      <c r="DR26" s="56" t="s">
        <v>78</v>
      </c>
      <c r="DS26" s="57"/>
    </row>
    <row r="27" spans="1:123" s="70" customFormat="1" ht="40.5" x14ac:dyDescent="0.25">
      <c r="A27" s="65" t="s">
        <v>79</v>
      </c>
      <c r="B27" s="66" t="s">
        <v>80</v>
      </c>
      <c r="C27" s="67" t="s">
        <v>77</v>
      </c>
      <c r="D27" s="67" t="s">
        <v>77</v>
      </c>
      <c r="E27" s="67" t="s">
        <v>77</v>
      </c>
      <c r="F27" s="67" t="s">
        <v>77</v>
      </c>
      <c r="G27" s="67" t="s">
        <v>77</v>
      </c>
      <c r="H27" s="67" t="s">
        <v>77</v>
      </c>
      <c r="I27" s="67" t="s">
        <v>77</v>
      </c>
      <c r="J27" s="67" t="s">
        <v>77</v>
      </c>
      <c r="K27" s="67" t="s">
        <v>77</v>
      </c>
      <c r="L27" s="67" t="s">
        <v>77</v>
      </c>
      <c r="M27" s="67" t="s">
        <v>77</v>
      </c>
      <c r="N27" s="67" t="s">
        <v>77</v>
      </c>
      <c r="O27" s="67" t="s">
        <v>77</v>
      </c>
      <c r="P27" s="67" t="s">
        <v>77</v>
      </c>
      <c r="Q27" s="67" t="s">
        <v>77</v>
      </c>
      <c r="R27" s="67" t="s">
        <v>77</v>
      </c>
      <c r="S27" s="67" t="s">
        <v>77</v>
      </c>
      <c r="T27" s="67" t="s">
        <v>77</v>
      </c>
      <c r="U27" s="67" t="s">
        <v>77</v>
      </c>
      <c r="V27" s="67" t="s">
        <v>77</v>
      </c>
      <c r="W27" s="67" t="s">
        <v>77</v>
      </c>
      <c r="X27" s="67" t="s">
        <v>77</v>
      </c>
      <c r="Y27" s="67" t="s">
        <v>77</v>
      </c>
      <c r="Z27" s="213" t="s">
        <v>77</v>
      </c>
      <c r="AA27" s="213" t="s">
        <v>77</v>
      </c>
      <c r="AB27" s="213" t="s">
        <v>77</v>
      </c>
      <c r="AC27" s="213" t="s">
        <v>77</v>
      </c>
      <c r="AD27" s="213" t="s">
        <v>77</v>
      </c>
      <c r="AE27" s="213" t="s">
        <v>77</v>
      </c>
      <c r="AF27" s="214">
        <f>AF28</f>
        <v>44818.7</v>
      </c>
      <c r="AG27" s="214">
        <f t="shared" ref="AG27:CH27" si="19">AG28</f>
        <v>42600.800000000003</v>
      </c>
      <c r="AH27" s="214">
        <f t="shared" si="19"/>
        <v>2464</v>
      </c>
      <c r="AI27" s="214">
        <f t="shared" si="19"/>
        <v>2450</v>
      </c>
      <c r="AJ27" s="214">
        <f t="shared" si="19"/>
        <v>23216.2</v>
      </c>
      <c r="AK27" s="214">
        <f t="shared" si="19"/>
        <v>22236</v>
      </c>
      <c r="AL27" s="214">
        <f t="shared" si="19"/>
        <v>0</v>
      </c>
      <c r="AM27" s="214">
        <f t="shared" si="19"/>
        <v>0</v>
      </c>
      <c r="AN27" s="214">
        <f t="shared" si="19"/>
        <v>19138.5</v>
      </c>
      <c r="AO27" s="214">
        <f t="shared" si="19"/>
        <v>17914.800000000003</v>
      </c>
      <c r="AP27" s="214">
        <f t="shared" si="19"/>
        <v>26054</v>
      </c>
      <c r="AQ27" s="214">
        <f t="shared" si="19"/>
        <v>0</v>
      </c>
      <c r="AR27" s="214">
        <f t="shared" si="19"/>
        <v>5071.1000000000004</v>
      </c>
      <c r="AS27" s="214">
        <f t="shared" si="19"/>
        <v>0</v>
      </c>
      <c r="AT27" s="214">
        <f t="shared" si="19"/>
        <v>20982.900000000005</v>
      </c>
      <c r="AU27" s="214">
        <f t="shared" si="19"/>
        <v>24466.799999999999</v>
      </c>
      <c r="AV27" s="214">
        <f t="shared" si="19"/>
        <v>0</v>
      </c>
      <c r="AW27" s="214">
        <f t="shared" si="19"/>
        <v>471.9</v>
      </c>
      <c r="AX27" s="214">
        <f t="shared" si="19"/>
        <v>0</v>
      </c>
      <c r="AY27" s="214">
        <f t="shared" si="19"/>
        <v>23994.899999999998</v>
      </c>
      <c r="AZ27" s="214">
        <f t="shared" si="19"/>
        <v>31865.200000000001</v>
      </c>
      <c r="BA27" s="214">
        <f t="shared" si="19"/>
        <v>0</v>
      </c>
      <c r="BB27" s="214">
        <f t="shared" si="19"/>
        <v>10993.9</v>
      </c>
      <c r="BC27" s="214">
        <f t="shared" si="19"/>
        <v>0</v>
      </c>
      <c r="BD27" s="214">
        <f t="shared" si="19"/>
        <v>20871.3</v>
      </c>
      <c r="BE27" s="214">
        <f t="shared" si="19"/>
        <v>31865.200000000001</v>
      </c>
      <c r="BF27" s="214">
        <f t="shared" si="19"/>
        <v>0</v>
      </c>
      <c r="BG27" s="214">
        <f t="shared" si="19"/>
        <v>10993.9</v>
      </c>
      <c r="BH27" s="214">
        <f t="shared" si="19"/>
        <v>0</v>
      </c>
      <c r="BI27" s="214">
        <f t="shared" si="19"/>
        <v>20871.3</v>
      </c>
      <c r="BJ27" s="214">
        <f t="shared" si="19"/>
        <v>27999.899999999998</v>
      </c>
      <c r="BK27" s="214">
        <f t="shared" si="19"/>
        <v>25785.100000000002</v>
      </c>
      <c r="BL27" s="214">
        <f t="shared" si="19"/>
        <v>2464</v>
      </c>
      <c r="BM27" s="214">
        <f t="shared" si="19"/>
        <v>2450</v>
      </c>
      <c r="BN27" s="214">
        <f t="shared" si="19"/>
        <v>7991.6</v>
      </c>
      <c r="BO27" s="214">
        <f t="shared" si="19"/>
        <v>7011.4</v>
      </c>
      <c r="BP27" s="214">
        <f t="shared" si="19"/>
        <v>0</v>
      </c>
      <c r="BQ27" s="214">
        <f t="shared" si="19"/>
        <v>0</v>
      </c>
      <c r="BR27" s="214">
        <f t="shared" si="19"/>
        <v>17544.3</v>
      </c>
      <c r="BS27" s="214">
        <f t="shared" si="19"/>
        <v>16323.7</v>
      </c>
      <c r="BT27" s="214">
        <f t="shared" si="19"/>
        <v>23163.400000000005</v>
      </c>
      <c r="BU27" s="214">
        <f t="shared" si="19"/>
        <v>0</v>
      </c>
      <c r="BV27" s="214">
        <f t="shared" si="19"/>
        <v>4671.1000000000004</v>
      </c>
      <c r="BW27" s="214">
        <f t="shared" si="19"/>
        <v>0</v>
      </c>
      <c r="BX27" s="214">
        <f t="shared" si="19"/>
        <v>18492.300000000003</v>
      </c>
      <c r="BY27" s="214">
        <f t="shared" si="19"/>
        <v>18495.800000000003</v>
      </c>
      <c r="BZ27" s="214">
        <f t="shared" si="19"/>
        <v>0</v>
      </c>
      <c r="CA27" s="214">
        <f t="shared" si="19"/>
        <v>471.9</v>
      </c>
      <c r="CB27" s="214">
        <f t="shared" si="19"/>
        <v>0</v>
      </c>
      <c r="CC27" s="214">
        <f t="shared" si="19"/>
        <v>18023.900000000001</v>
      </c>
      <c r="CD27" s="214">
        <f t="shared" si="19"/>
        <v>31421.300000000003</v>
      </c>
      <c r="CE27" s="214">
        <f t="shared" si="19"/>
        <v>0</v>
      </c>
      <c r="CF27" s="214">
        <f t="shared" si="19"/>
        <v>11448.9</v>
      </c>
      <c r="CG27" s="214">
        <f t="shared" si="19"/>
        <v>0</v>
      </c>
      <c r="CH27" s="214">
        <f t="shared" si="19"/>
        <v>19972.400000000001</v>
      </c>
      <c r="CI27" s="106">
        <f>CD27</f>
        <v>31421.300000000003</v>
      </c>
      <c r="CJ27" s="106">
        <f t="shared" si="2"/>
        <v>0</v>
      </c>
      <c r="CK27" s="106">
        <f t="shared" si="2"/>
        <v>11448.9</v>
      </c>
      <c r="CL27" s="106">
        <f t="shared" si="2"/>
        <v>0</v>
      </c>
      <c r="CM27" s="106">
        <f t="shared" si="2"/>
        <v>19972.400000000001</v>
      </c>
      <c r="CN27" s="106">
        <f t="shared" ref="CN27:CN28" si="20">AG27</f>
        <v>42600.800000000003</v>
      </c>
      <c r="CO27" s="107">
        <f t="shared" ref="CO27:CO28" si="21">AI27</f>
        <v>2450</v>
      </c>
      <c r="CP27" s="106">
        <f t="shared" ref="CP27:CP28" si="22">AK27</f>
        <v>22236</v>
      </c>
      <c r="CQ27" s="107">
        <f t="shared" ref="CQ27:CQ28" si="23">AM27</f>
        <v>0</v>
      </c>
      <c r="CR27" s="106">
        <f t="shared" ref="CR27:CR28" si="24">AO27</f>
        <v>17914.800000000003</v>
      </c>
      <c r="CS27" s="106">
        <f t="shared" ref="CS27:CS28" si="25">AP27</f>
        <v>26054</v>
      </c>
      <c r="CT27" s="106">
        <f t="shared" ref="CT27:CT28" si="26">AQ27</f>
        <v>0</v>
      </c>
      <c r="CU27" s="106">
        <f t="shared" ref="CU27:CU29" si="27">AR27</f>
        <v>5071.1000000000004</v>
      </c>
      <c r="CV27" s="106">
        <f t="shared" ref="CV27:CV29" si="28">AS27</f>
        <v>0</v>
      </c>
      <c r="CW27" s="106">
        <f t="shared" ref="CW27:CW28" si="29">AT27</f>
        <v>20982.900000000005</v>
      </c>
      <c r="CX27" s="106">
        <f t="shared" ref="CX27:CX28" si="30">AU27</f>
        <v>24466.799999999999</v>
      </c>
      <c r="CY27" s="106">
        <f t="shared" ref="CY27:CY28" si="31">AV27</f>
        <v>0</v>
      </c>
      <c r="CZ27" s="106">
        <f t="shared" ref="CZ27:CZ29" si="32">AW27</f>
        <v>471.9</v>
      </c>
      <c r="DA27" s="106">
        <f t="shared" ref="DA27:DA29" si="33">AX27</f>
        <v>0</v>
      </c>
      <c r="DB27" s="106">
        <f t="shared" ref="DB27:DB28" si="34">AY27</f>
        <v>23994.899999999998</v>
      </c>
      <c r="DC27" s="106">
        <f t="shared" ref="DC27:DC28" si="35">BK27</f>
        <v>25785.100000000002</v>
      </c>
      <c r="DD27" s="107">
        <f t="shared" ref="DD27:DD28" si="36">BM27</f>
        <v>2450</v>
      </c>
      <c r="DE27" s="107">
        <f t="shared" ref="DE27:DE28" si="37">BO27</f>
        <v>7011.4</v>
      </c>
      <c r="DF27" s="107">
        <f t="shared" ref="DF27:DF28" si="38">BQ27</f>
        <v>0</v>
      </c>
      <c r="DG27" s="106">
        <f t="shared" ref="DG27:DG28" si="39">BS27</f>
        <v>16323.7</v>
      </c>
      <c r="DH27" s="106">
        <f t="shared" ref="DH27:DH28" si="40">BT27</f>
        <v>23163.400000000005</v>
      </c>
      <c r="DI27" s="106">
        <f t="shared" ref="DI27:DI28" si="41">BU27</f>
        <v>0</v>
      </c>
      <c r="DJ27" s="106">
        <f t="shared" ref="DJ27:DJ29" si="42">BV27</f>
        <v>4671.1000000000004</v>
      </c>
      <c r="DK27" s="106">
        <f t="shared" ref="DK27:DK29" si="43">BW27</f>
        <v>0</v>
      </c>
      <c r="DL27" s="106">
        <f t="shared" ref="DL27:DL28" si="44">BX27</f>
        <v>18492.300000000003</v>
      </c>
      <c r="DM27" s="106">
        <f t="shared" ref="DM27:DM28" si="45">BY27</f>
        <v>18495.800000000003</v>
      </c>
      <c r="DN27" s="106">
        <f t="shared" ref="DN27:DN28" si="46">BZ27</f>
        <v>0</v>
      </c>
      <c r="DO27" s="106">
        <f t="shared" ref="DO27:DO29" si="47">CA27</f>
        <v>471.9</v>
      </c>
      <c r="DP27" s="106">
        <f t="shared" ref="DP27:DP29" si="48">CB27</f>
        <v>0</v>
      </c>
      <c r="DQ27" s="106">
        <f t="shared" ref="DQ27:DQ28" si="49">CC27</f>
        <v>18023.900000000001</v>
      </c>
      <c r="DR27" s="68" t="s">
        <v>78</v>
      </c>
      <c r="DS27" s="69"/>
    </row>
    <row r="28" spans="1:123" s="81" customFormat="1" ht="38.25" x14ac:dyDescent="0.25">
      <c r="A28" s="76" t="s">
        <v>81</v>
      </c>
      <c r="B28" s="77" t="s">
        <v>82</v>
      </c>
      <c r="C28" s="78" t="s">
        <v>77</v>
      </c>
      <c r="D28" s="78" t="s">
        <v>77</v>
      </c>
      <c r="E28" s="78" t="s">
        <v>77</v>
      </c>
      <c r="F28" s="78" t="s">
        <v>77</v>
      </c>
      <c r="G28" s="78" t="s">
        <v>77</v>
      </c>
      <c r="H28" s="78" t="s">
        <v>77</v>
      </c>
      <c r="I28" s="78" t="s">
        <v>77</v>
      </c>
      <c r="J28" s="78" t="s">
        <v>77</v>
      </c>
      <c r="K28" s="78" t="s">
        <v>77</v>
      </c>
      <c r="L28" s="78" t="s">
        <v>77</v>
      </c>
      <c r="M28" s="78" t="s">
        <v>77</v>
      </c>
      <c r="N28" s="78" t="s">
        <v>77</v>
      </c>
      <c r="O28" s="78" t="s">
        <v>77</v>
      </c>
      <c r="P28" s="78" t="s">
        <v>77</v>
      </c>
      <c r="Q28" s="78" t="s">
        <v>77</v>
      </c>
      <c r="R28" s="78" t="s">
        <v>77</v>
      </c>
      <c r="S28" s="78" t="s">
        <v>77</v>
      </c>
      <c r="T28" s="78" t="s">
        <v>77</v>
      </c>
      <c r="U28" s="78" t="s">
        <v>77</v>
      </c>
      <c r="V28" s="78" t="s">
        <v>77</v>
      </c>
      <c r="W28" s="78" t="s">
        <v>77</v>
      </c>
      <c r="X28" s="78" t="s">
        <v>77</v>
      </c>
      <c r="Y28" s="78" t="s">
        <v>77</v>
      </c>
      <c r="Z28" s="215" t="s">
        <v>77</v>
      </c>
      <c r="AA28" s="215" t="s">
        <v>77</v>
      </c>
      <c r="AB28" s="215" t="s">
        <v>77</v>
      </c>
      <c r="AC28" s="215" t="s">
        <v>77</v>
      </c>
      <c r="AD28" s="215" t="s">
        <v>77</v>
      </c>
      <c r="AE28" s="215" t="s">
        <v>77</v>
      </c>
      <c r="AF28" s="216">
        <f t="shared" ref="AF28:BK28" si="50">SUM(AF29:AF48)</f>
        <v>44818.7</v>
      </c>
      <c r="AG28" s="216">
        <f t="shared" si="50"/>
        <v>42600.800000000003</v>
      </c>
      <c r="AH28" s="216">
        <f t="shared" si="50"/>
        <v>2464</v>
      </c>
      <c r="AI28" s="216">
        <f t="shared" si="50"/>
        <v>2450</v>
      </c>
      <c r="AJ28" s="216">
        <f t="shared" si="50"/>
        <v>23216.2</v>
      </c>
      <c r="AK28" s="216">
        <f t="shared" si="50"/>
        <v>22236</v>
      </c>
      <c r="AL28" s="216">
        <f t="shared" si="50"/>
        <v>0</v>
      </c>
      <c r="AM28" s="216">
        <f t="shared" si="50"/>
        <v>0</v>
      </c>
      <c r="AN28" s="216">
        <f t="shared" si="50"/>
        <v>19138.5</v>
      </c>
      <c r="AO28" s="216">
        <f t="shared" si="50"/>
        <v>17914.800000000003</v>
      </c>
      <c r="AP28" s="216">
        <f t="shared" si="50"/>
        <v>26054</v>
      </c>
      <c r="AQ28" s="216">
        <f t="shared" si="50"/>
        <v>0</v>
      </c>
      <c r="AR28" s="216">
        <f t="shared" si="50"/>
        <v>5071.1000000000004</v>
      </c>
      <c r="AS28" s="216">
        <f t="shared" si="50"/>
        <v>0</v>
      </c>
      <c r="AT28" s="216">
        <f t="shared" si="50"/>
        <v>20982.900000000005</v>
      </c>
      <c r="AU28" s="216">
        <f t="shared" si="50"/>
        <v>24466.799999999999</v>
      </c>
      <c r="AV28" s="216">
        <f t="shared" si="50"/>
        <v>0</v>
      </c>
      <c r="AW28" s="216">
        <f t="shared" si="50"/>
        <v>471.9</v>
      </c>
      <c r="AX28" s="216">
        <f t="shared" si="50"/>
        <v>0</v>
      </c>
      <c r="AY28" s="216">
        <f t="shared" si="50"/>
        <v>23994.899999999998</v>
      </c>
      <c r="AZ28" s="216">
        <f t="shared" si="50"/>
        <v>31865.200000000001</v>
      </c>
      <c r="BA28" s="216">
        <f t="shared" si="50"/>
        <v>0</v>
      </c>
      <c r="BB28" s="216">
        <f t="shared" si="50"/>
        <v>10993.9</v>
      </c>
      <c r="BC28" s="216">
        <f t="shared" si="50"/>
        <v>0</v>
      </c>
      <c r="BD28" s="216">
        <f t="shared" si="50"/>
        <v>20871.3</v>
      </c>
      <c r="BE28" s="216">
        <f t="shared" si="50"/>
        <v>31865.200000000001</v>
      </c>
      <c r="BF28" s="216">
        <f t="shared" si="50"/>
        <v>0</v>
      </c>
      <c r="BG28" s="216">
        <f t="shared" si="50"/>
        <v>10993.9</v>
      </c>
      <c r="BH28" s="216">
        <f t="shared" si="50"/>
        <v>0</v>
      </c>
      <c r="BI28" s="216">
        <f t="shared" si="50"/>
        <v>20871.3</v>
      </c>
      <c r="BJ28" s="216">
        <f t="shared" si="50"/>
        <v>27999.899999999998</v>
      </c>
      <c r="BK28" s="216">
        <f t="shared" si="50"/>
        <v>25785.100000000002</v>
      </c>
      <c r="BL28" s="216">
        <f t="shared" ref="BL28:CQ28" si="51">SUM(BL29:BL48)</f>
        <v>2464</v>
      </c>
      <c r="BM28" s="216">
        <f t="shared" si="51"/>
        <v>2450</v>
      </c>
      <c r="BN28" s="216">
        <f t="shared" si="51"/>
        <v>7991.6</v>
      </c>
      <c r="BO28" s="216">
        <f t="shared" si="51"/>
        <v>7011.4</v>
      </c>
      <c r="BP28" s="216">
        <f t="shared" si="51"/>
        <v>0</v>
      </c>
      <c r="BQ28" s="216">
        <f t="shared" si="51"/>
        <v>0</v>
      </c>
      <c r="BR28" s="216">
        <f t="shared" si="51"/>
        <v>17544.3</v>
      </c>
      <c r="BS28" s="216">
        <f t="shared" si="51"/>
        <v>16323.7</v>
      </c>
      <c r="BT28" s="216">
        <f t="shared" si="51"/>
        <v>23163.400000000005</v>
      </c>
      <c r="BU28" s="216">
        <f t="shared" si="51"/>
        <v>0</v>
      </c>
      <c r="BV28" s="216">
        <f t="shared" si="51"/>
        <v>4671.1000000000004</v>
      </c>
      <c r="BW28" s="216">
        <f t="shared" si="51"/>
        <v>0</v>
      </c>
      <c r="BX28" s="216">
        <f t="shared" si="51"/>
        <v>18492.300000000003</v>
      </c>
      <c r="BY28" s="216">
        <f t="shared" si="51"/>
        <v>18495.800000000003</v>
      </c>
      <c r="BZ28" s="216">
        <f t="shared" si="51"/>
        <v>0</v>
      </c>
      <c r="CA28" s="216">
        <f t="shared" si="51"/>
        <v>471.9</v>
      </c>
      <c r="CB28" s="216">
        <f t="shared" si="51"/>
        <v>0</v>
      </c>
      <c r="CC28" s="216">
        <f t="shared" si="51"/>
        <v>18023.900000000001</v>
      </c>
      <c r="CD28" s="216">
        <f t="shared" si="51"/>
        <v>31421.300000000003</v>
      </c>
      <c r="CE28" s="216">
        <f t="shared" si="51"/>
        <v>0</v>
      </c>
      <c r="CF28" s="216">
        <f t="shared" si="51"/>
        <v>11448.9</v>
      </c>
      <c r="CG28" s="216">
        <f t="shared" si="51"/>
        <v>0</v>
      </c>
      <c r="CH28" s="216">
        <f t="shared" si="51"/>
        <v>19972.400000000001</v>
      </c>
      <c r="CI28" s="108">
        <f>CD28</f>
        <v>31421.300000000003</v>
      </c>
      <c r="CJ28" s="108">
        <f t="shared" si="2"/>
        <v>0</v>
      </c>
      <c r="CK28" s="108">
        <f t="shared" si="2"/>
        <v>11448.9</v>
      </c>
      <c r="CL28" s="108">
        <f t="shared" si="2"/>
        <v>0</v>
      </c>
      <c r="CM28" s="108">
        <f t="shared" si="2"/>
        <v>19972.400000000001</v>
      </c>
      <c r="CN28" s="108">
        <f t="shared" si="20"/>
        <v>42600.800000000003</v>
      </c>
      <c r="CO28" s="109">
        <f t="shared" si="21"/>
        <v>2450</v>
      </c>
      <c r="CP28" s="108">
        <f t="shared" si="22"/>
        <v>22236</v>
      </c>
      <c r="CQ28" s="109">
        <f t="shared" si="23"/>
        <v>0</v>
      </c>
      <c r="CR28" s="108">
        <f t="shared" si="24"/>
        <v>17914.800000000003</v>
      </c>
      <c r="CS28" s="108">
        <f t="shared" si="25"/>
        <v>26054</v>
      </c>
      <c r="CT28" s="108">
        <f t="shared" si="26"/>
        <v>0</v>
      </c>
      <c r="CU28" s="108">
        <f t="shared" si="27"/>
        <v>5071.1000000000004</v>
      </c>
      <c r="CV28" s="108">
        <f t="shared" si="28"/>
        <v>0</v>
      </c>
      <c r="CW28" s="108">
        <f t="shared" si="29"/>
        <v>20982.900000000005</v>
      </c>
      <c r="CX28" s="108">
        <f t="shared" si="30"/>
        <v>24466.799999999999</v>
      </c>
      <c r="CY28" s="108">
        <f t="shared" si="31"/>
        <v>0</v>
      </c>
      <c r="CZ28" s="108">
        <f t="shared" si="32"/>
        <v>471.9</v>
      </c>
      <c r="DA28" s="108">
        <f t="shared" si="33"/>
        <v>0</v>
      </c>
      <c r="DB28" s="108">
        <f t="shared" si="34"/>
        <v>23994.899999999998</v>
      </c>
      <c r="DC28" s="108">
        <f t="shared" si="35"/>
        <v>25785.100000000002</v>
      </c>
      <c r="DD28" s="109">
        <f t="shared" si="36"/>
        <v>2450</v>
      </c>
      <c r="DE28" s="109">
        <f t="shared" si="37"/>
        <v>7011.4</v>
      </c>
      <c r="DF28" s="109">
        <f t="shared" si="38"/>
        <v>0</v>
      </c>
      <c r="DG28" s="108">
        <f t="shared" si="39"/>
        <v>16323.7</v>
      </c>
      <c r="DH28" s="108">
        <f t="shared" si="40"/>
        <v>23163.400000000005</v>
      </c>
      <c r="DI28" s="108">
        <f t="shared" si="41"/>
        <v>0</v>
      </c>
      <c r="DJ28" s="108">
        <f t="shared" si="42"/>
        <v>4671.1000000000004</v>
      </c>
      <c r="DK28" s="108">
        <f t="shared" si="43"/>
        <v>0</v>
      </c>
      <c r="DL28" s="108">
        <f t="shared" si="44"/>
        <v>18492.300000000003</v>
      </c>
      <c r="DM28" s="108">
        <f t="shared" si="45"/>
        <v>18495.800000000003</v>
      </c>
      <c r="DN28" s="108">
        <f t="shared" si="46"/>
        <v>0</v>
      </c>
      <c r="DO28" s="108">
        <f t="shared" si="47"/>
        <v>471.9</v>
      </c>
      <c r="DP28" s="108">
        <f t="shared" si="48"/>
        <v>0</v>
      </c>
      <c r="DQ28" s="108">
        <f t="shared" si="49"/>
        <v>18023.900000000001</v>
      </c>
      <c r="DR28" s="79" t="s">
        <v>78</v>
      </c>
      <c r="DS28" s="80"/>
    </row>
    <row r="29" spans="1:123" s="15" customFormat="1" ht="32.25" customHeight="1" x14ac:dyDescent="0.25">
      <c r="A29" s="146" t="s">
        <v>83</v>
      </c>
      <c r="B29" s="112" t="s">
        <v>84</v>
      </c>
      <c r="C29" s="25" t="s">
        <v>167</v>
      </c>
      <c r="D29" s="26" t="s">
        <v>176</v>
      </c>
      <c r="E29" s="26" t="s">
        <v>198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17" t="s">
        <v>227</v>
      </c>
      <c r="AA29" s="218" t="s">
        <v>191</v>
      </c>
      <c r="AB29" s="218" t="s">
        <v>230</v>
      </c>
      <c r="AC29" s="218" t="s">
        <v>86</v>
      </c>
      <c r="AD29" s="218" t="s">
        <v>231</v>
      </c>
      <c r="AE29" s="219" t="s">
        <v>232</v>
      </c>
      <c r="AF29" s="220">
        <f>AH29+AJ29+AL29+AN29</f>
        <v>17810.900000000001</v>
      </c>
      <c r="AG29" s="220">
        <f>AI29+AK29+AM29+AO29</f>
        <v>17417.900000000001</v>
      </c>
      <c r="AH29" s="220">
        <v>0</v>
      </c>
      <c r="AI29" s="220">
        <v>0</v>
      </c>
      <c r="AJ29" s="220">
        <v>14524.6</v>
      </c>
      <c r="AK29" s="220">
        <v>14524.6</v>
      </c>
      <c r="AL29" s="220">
        <v>0</v>
      </c>
      <c r="AM29" s="220">
        <v>0</v>
      </c>
      <c r="AN29" s="220">
        <v>3286.3</v>
      </c>
      <c r="AO29" s="220">
        <v>2893.3</v>
      </c>
      <c r="AP29" s="220">
        <f>SUM(AQ29:AT29)</f>
        <v>2086.7999999999997</v>
      </c>
      <c r="AQ29" s="220">
        <v>0</v>
      </c>
      <c r="AR29" s="220">
        <v>0</v>
      </c>
      <c r="AS29" s="220">
        <v>0</v>
      </c>
      <c r="AT29" s="220">
        <f>1751.6+260.84+74.36</f>
        <v>2086.7999999999997</v>
      </c>
      <c r="AU29" s="220">
        <f>SUM(AV29:AY29)</f>
        <v>878.6</v>
      </c>
      <c r="AV29" s="220">
        <v>0</v>
      </c>
      <c r="AW29" s="220">
        <v>0</v>
      </c>
      <c r="AX29" s="220">
        <v>0</v>
      </c>
      <c r="AY29" s="220">
        <v>878.6</v>
      </c>
      <c r="AZ29" s="220">
        <f>SUM(BA29:BD29)</f>
        <v>1178.5999999999999</v>
      </c>
      <c r="BA29" s="220">
        <v>0</v>
      </c>
      <c r="BB29" s="220">
        <v>0</v>
      </c>
      <c r="BC29" s="220">
        <v>0</v>
      </c>
      <c r="BD29" s="220">
        <v>1178.5999999999999</v>
      </c>
      <c r="BE29" s="220">
        <f>AZ29</f>
        <v>1178.5999999999999</v>
      </c>
      <c r="BF29" s="220">
        <f t="shared" ref="BF29:BI29" si="52">BA29</f>
        <v>0</v>
      </c>
      <c r="BG29" s="220">
        <f t="shared" ref="BG29" si="53">BB29</f>
        <v>0</v>
      </c>
      <c r="BH29" s="220">
        <f t="shared" ref="BH29" si="54">BC29</f>
        <v>0</v>
      </c>
      <c r="BI29" s="220">
        <f t="shared" si="52"/>
        <v>1178.5999999999999</v>
      </c>
      <c r="BJ29" s="220">
        <f>BL29+BN29+BP29+BR29</f>
        <v>2521.6999999999998</v>
      </c>
      <c r="BK29" s="220">
        <f>BM29+BO29+BQ29+BS29</f>
        <v>2128.6999999999998</v>
      </c>
      <c r="BL29" s="220">
        <v>0</v>
      </c>
      <c r="BM29" s="220">
        <v>0</v>
      </c>
      <c r="BN29" s="220">
        <v>0</v>
      </c>
      <c r="BO29" s="220">
        <v>0</v>
      </c>
      <c r="BP29" s="220">
        <v>0</v>
      </c>
      <c r="BQ29" s="220">
        <v>0</v>
      </c>
      <c r="BR29" s="220">
        <v>2521.6999999999998</v>
      </c>
      <c r="BS29" s="220">
        <v>2128.6999999999998</v>
      </c>
      <c r="BT29" s="220">
        <f>SUM(BU29:BX29)</f>
        <v>1398.6</v>
      </c>
      <c r="BU29" s="220">
        <v>0</v>
      </c>
      <c r="BV29" s="220">
        <v>0</v>
      </c>
      <c r="BW29" s="220">
        <v>0</v>
      </c>
      <c r="BX29" s="220">
        <v>1398.6</v>
      </c>
      <c r="BY29" s="220">
        <f>SUM(BZ29:CC29)</f>
        <v>878.6</v>
      </c>
      <c r="BZ29" s="220">
        <v>0</v>
      </c>
      <c r="CA29" s="220">
        <v>0</v>
      </c>
      <c r="CB29" s="220">
        <v>0</v>
      </c>
      <c r="CC29" s="220">
        <v>878.6</v>
      </c>
      <c r="CD29" s="220">
        <f>SUM(CE29:CH29)</f>
        <v>878.6</v>
      </c>
      <c r="CE29" s="220">
        <v>0</v>
      </c>
      <c r="CF29" s="220">
        <v>0</v>
      </c>
      <c r="CG29" s="220">
        <v>0</v>
      </c>
      <c r="CH29" s="220">
        <v>878.6</v>
      </c>
      <c r="CI29" s="158">
        <f>CD29</f>
        <v>878.6</v>
      </c>
      <c r="CJ29" s="158">
        <f t="shared" ref="CJ29:CM29" si="55">CE29</f>
        <v>0</v>
      </c>
      <c r="CK29" s="158">
        <f t="shared" si="2"/>
        <v>0</v>
      </c>
      <c r="CL29" s="158">
        <f t="shared" si="2"/>
        <v>0</v>
      </c>
      <c r="CM29" s="158">
        <f t="shared" si="55"/>
        <v>878.6</v>
      </c>
      <c r="CN29" s="158">
        <f>AG29</f>
        <v>17417.900000000001</v>
      </c>
      <c r="CO29" s="158">
        <f>AI29</f>
        <v>0</v>
      </c>
      <c r="CP29" s="158">
        <f>AK29</f>
        <v>14524.6</v>
      </c>
      <c r="CQ29" s="158">
        <f>AM29</f>
        <v>0</v>
      </c>
      <c r="CR29" s="158">
        <f>AO29</f>
        <v>2893.3</v>
      </c>
      <c r="CS29" s="158">
        <f>AP29</f>
        <v>2086.7999999999997</v>
      </c>
      <c r="CT29" s="158">
        <f t="shared" ref="CT29:CW29" si="56">AQ29</f>
        <v>0</v>
      </c>
      <c r="CU29" s="158">
        <f t="shared" si="27"/>
        <v>0</v>
      </c>
      <c r="CV29" s="158">
        <f t="shared" si="28"/>
        <v>0</v>
      </c>
      <c r="CW29" s="158">
        <f t="shared" si="56"/>
        <v>2086.7999999999997</v>
      </c>
      <c r="CX29" s="158">
        <f>AU29</f>
        <v>878.6</v>
      </c>
      <c r="CY29" s="158">
        <f t="shared" ref="CY29:DB29" si="57">AV29</f>
        <v>0</v>
      </c>
      <c r="CZ29" s="158">
        <f t="shared" si="32"/>
        <v>0</v>
      </c>
      <c r="DA29" s="158">
        <f t="shared" si="33"/>
        <v>0</v>
      </c>
      <c r="DB29" s="158">
        <f t="shared" si="57"/>
        <v>878.6</v>
      </c>
      <c r="DC29" s="158">
        <f>BK29</f>
        <v>2128.6999999999998</v>
      </c>
      <c r="DD29" s="158">
        <f>BM29</f>
        <v>0</v>
      </c>
      <c r="DE29" s="158">
        <f t="shared" ref="DE29:DF29" si="58">BN29</f>
        <v>0</v>
      </c>
      <c r="DF29" s="158">
        <f t="shared" si="58"/>
        <v>0</v>
      </c>
      <c r="DG29" s="158">
        <f>BS29</f>
        <v>2128.6999999999998</v>
      </c>
      <c r="DH29" s="158">
        <f>BT29</f>
        <v>1398.6</v>
      </c>
      <c r="DI29" s="158">
        <f t="shared" ref="DI29:DL29" si="59">BU29</f>
        <v>0</v>
      </c>
      <c r="DJ29" s="158">
        <f t="shared" si="42"/>
        <v>0</v>
      </c>
      <c r="DK29" s="158">
        <f t="shared" si="43"/>
        <v>0</v>
      </c>
      <c r="DL29" s="158">
        <f t="shared" si="59"/>
        <v>1398.6</v>
      </c>
      <c r="DM29" s="158">
        <f>BY29</f>
        <v>878.6</v>
      </c>
      <c r="DN29" s="158">
        <f t="shared" ref="DN29:DQ29" si="60">BZ29</f>
        <v>0</v>
      </c>
      <c r="DO29" s="158">
        <f t="shared" si="47"/>
        <v>0</v>
      </c>
      <c r="DP29" s="158">
        <f t="shared" si="48"/>
        <v>0</v>
      </c>
      <c r="DQ29" s="158">
        <f t="shared" si="60"/>
        <v>878.6</v>
      </c>
      <c r="DR29" s="169" t="s">
        <v>242</v>
      </c>
      <c r="DS29" s="14"/>
    </row>
    <row r="30" spans="1:123" s="15" customFormat="1" ht="39.75" customHeight="1" x14ac:dyDescent="0.25">
      <c r="A30" s="147"/>
      <c r="B30" s="149"/>
      <c r="C30" s="16" t="s">
        <v>175</v>
      </c>
      <c r="D30" s="28" t="s">
        <v>178</v>
      </c>
      <c r="E30" s="28" t="s">
        <v>205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21"/>
      <c r="AA30" s="222"/>
      <c r="AB30" s="222"/>
      <c r="AC30" s="222"/>
      <c r="AD30" s="222"/>
      <c r="AE30" s="223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70"/>
      <c r="DS30" s="14"/>
    </row>
    <row r="31" spans="1:123" s="15" customFormat="1" ht="36" customHeight="1" x14ac:dyDescent="0.25">
      <c r="A31" s="147"/>
      <c r="B31" s="149"/>
      <c r="C31" s="16" t="s">
        <v>174</v>
      </c>
      <c r="D31" s="28" t="s">
        <v>177</v>
      </c>
      <c r="E31" s="28" t="s">
        <v>204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21"/>
      <c r="AA31" s="222"/>
      <c r="AB31" s="222"/>
      <c r="AC31" s="222"/>
      <c r="AD31" s="222"/>
      <c r="AE31" s="223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70"/>
      <c r="DS31" s="14"/>
    </row>
    <row r="32" spans="1:123" s="15" customFormat="1" ht="38.25" customHeight="1" x14ac:dyDescent="0.25">
      <c r="A32" s="148"/>
      <c r="B32" s="113"/>
      <c r="C32" s="16" t="s">
        <v>173</v>
      </c>
      <c r="D32" s="28" t="s">
        <v>178</v>
      </c>
      <c r="E32" s="28" t="s">
        <v>206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25"/>
      <c r="AA32" s="226"/>
      <c r="AB32" s="226"/>
      <c r="AC32" s="226"/>
      <c r="AD32" s="226"/>
      <c r="AE32" s="227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71"/>
      <c r="DS32" s="14"/>
    </row>
    <row r="33" spans="1:123" s="15" customFormat="1" ht="93.75" customHeight="1" x14ac:dyDescent="0.25">
      <c r="A33" s="23" t="s">
        <v>87</v>
      </c>
      <c r="B33" s="24" t="s">
        <v>88</v>
      </c>
      <c r="C33" s="25" t="s">
        <v>167</v>
      </c>
      <c r="D33" s="26" t="s">
        <v>179</v>
      </c>
      <c r="E33" s="26" t="s">
        <v>198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29"/>
      <c r="AA33" s="229"/>
      <c r="AB33" s="229"/>
      <c r="AC33" s="229" t="s">
        <v>89</v>
      </c>
      <c r="AD33" s="229" t="s">
        <v>233</v>
      </c>
      <c r="AE33" s="230" t="s">
        <v>234</v>
      </c>
      <c r="AF33" s="231">
        <f t="shared" ref="AF33:AG36" si="61">AH33+AJ33+AL33+AN33</f>
        <v>2230.1</v>
      </c>
      <c r="AG33" s="231">
        <f t="shared" si="61"/>
        <v>1846.6999999999998</v>
      </c>
      <c r="AH33" s="231">
        <v>0</v>
      </c>
      <c r="AI33" s="231">
        <v>0</v>
      </c>
      <c r="AJ33" s="231">
        <v>867.8</v>
      </c>
      <c r="AK33" s="231">
        <v>789.9</v>
      </c>
      <c r="AL33" s="231">
        <v>0</v>
      </c>
      <c r="AM33" s="231">
        <v>0</v>
      </c>
      <c r="AN33" s="231">
        <v>1362.3</v>
      </c>
      <c r="AO33" s="231">
        <v>1056.8</v>
      </c>
      <c r="AP33" s="231">
        <f t="shared" ref="AP33:AP57" si="62">SUM(AQ33:AT33)</f>
        <v>4793.8999999999996</v>
      </c>
      <c r="AQ33" s="231">
        <v>0</v>
      </c>
      <c r="AR33" s="231">
        <v>2297.6999999999998</v>
      </c>
      <c r="AS33" s="231">
        <v>0</v>
      </c>
      <c r="AT33" s="231">
        <v>2496.1999999999998</v>
      </c>
      <c r="AU33" s="231">
        <f t="shared" ref="AU33:AU57" si="63">SUM(AV33:AY33)</f>
        <v>1861.9</v>
      </c>
      <c r="AV33" s="231">
        <v>0</v>
      </c>
      <c r="AW33" s="231">
        <v>471.9</v>
      </c>
      <c r="AX33" s="231">
        <v>0</v>
      </c>
      <c r="AY33" s="231">
        <v>1390</v>
      </c>
      <c r="AZ33" s="231">
        <f t="shared" ref="AZ33:AZ57" si="64">SUM(BA33:BD33)</f>
        <v>1836.9</v>
      </c>
      <c r="BA33" s="231">
        <v>0</v>
      </c>
      <c r="BB33" s="231">
        <v>471.9</v>
      </c>
      <c r="BC33" s="231">
        <v>0</v>
      </c>
      <c r="BD33" s="231">
        <f>1380-15</f>
        <v>1365</v>
      </c>
      <c r="BE33" s="231">
        <f t="shared" ref="BE33:BE70" si="65">AZ33</f>
        <v>1836.9</v>
      </c>
      <c r="BF33" s="231">
        <f t="shared" ref="BF33:BF70" si="66">BA33</f>
        <v>0</v>
      </c>
      <c r="BG33" s="231">
        <f t="shared" ref="BG33:BG70" si="67">BB33</f>
        <v>471.9</v>
      </c>
      <c r="BH33" s="231">
        <f t="shared" ref="BH33:BH70" si="68">BC33</f>
        <v>0</v>
      </c>
      <c r="BI33" s="231">
        <f t="shared" ref="BI33:BI70" si="69">BD33</f>
        <v>1365</v>
      </c>
      <c r="BJ33" s="231">
        <f t="shared" ref="BJ33:BJ36" si="70">BL33+BN33+BP33+BR33</f>
        <v>2230.1</v>
      </c>
      <c r="BK33" s="231">
        <f>BM33+BO33+BQ33+BS33</f>
        <v>1846.6999999999998</v>
      </c>
      <c r="BL33" s="231">
        <v>0</v>
      </c>
      <c r="BM33" s="231">
        <v>0</v>
      </c>
      <c r="BN33" s="231">
        <v>867.8</v>
      </c>
      <c r="BO33" s="231">
        <v>789.9</v>
      </c>
      <c r="BP33" s="231">
        <v>0</v>
      </c>
      <c r="BQ33" s="231">
        <v>0</v>
      </c>
      <c r="BR33" s="231">
        <v>1362.3</v>
      </c>
      <c r="BS33" s="231">
        <v>1056.8</v>
      </c>
      <c r="BT33" s="231">
        <f t="shared" ref="BT33:BT57" si="71">SUM(BU33:BX33)</f>
        <v>4793.8999999999996</v>
      </c>
      <c r="BU33" s="231">
        <v>0</v>
      </c>
      <c r="BV33" s="231">
        <v>2297.6999999999998</v>
      </c>
      <c r="BW33" s="231">
        <v>0</v>
      </c>
      <c r="BX33" s="231">
        <v>2496.1999999999998</v>
      </c>
      <c r="BY33" s="231">
        <f t="shared" ref="BY33:BY57" si="72">SUM(BZ33:CC33)</f>
        <v>1861.9</v>
      </c>
      <c r="BZ33" s="231">
        <v>0</v>
      </c>
      <c r="CA33" s="231">
        <v>471.9</v>
      </c>
      <c r="CB33" s="231">
        <v>0</v>
      </c>
      <c r="CC33" s="231">
        <v>1390</v>
      </c>
      <c r="CD33" s="231">
        <f t="shared" ref="CD33:CD57" si="73">SUM(CE33:CH33)</f>
        <v>1836.9</v>
      </c>
      <c r="CE33" s="231">
        <v>0</v>
      </c>
      <c r="CF33" s="231">
        <v>471.9</v>
      </c>
      <c r="CG33" s="231">
        <v>0</v>
      </c>
      <c r="CH33" s="231">
        <f>1380-15</f>
        <v>1365</v>
      </c>
      <c r="CI33" s="93">
        <f t="shared" ref="CI33:CI72" si="74">CD33</f>
        <v>1836.9</v>
      </c>
      <c r="CJ33" s="93">
        <f t="shared" ref="CJ33:CJ72" si="75">CE33</f>
        <v>0</v>
      </c>
      <c r="CK33" s="93">
        <f t="shared" ref="CK33:CK72" si="76">CF33</f>
        <v>471.9</v>
      </c>
      <c r="CL33" s="93">
        <f t="shared" ref="CL33:CL72" si="77">CG33</f>
        <v>0</v>
      </c>
      <c r="CM33" s="93">
        <f t="shared" ref="CM33:CM72" si="78">CH33</f>
        <v>1365</v>
      </c>
      <c r="CN33" s="93">
        <f t="shared" ref="CN33:CN72" si="79">AG33</f>
        <v>1846.6999999999998</v>
      </c>
      <c r="CO33" s="92">
        <f t="shared" ref="CO33:CO72" si="80">AI33</f>
        <v>0</v>
      </c>
      <c r="CP33" s="93">
        <f t="shared" ref="CP33:CP72" si="81">AK33</f>
        <v>789.9</v>
      </c>
      <c r="CQ33" s="92">
        <f t="shared" ref="CQ33:CQ72" si="82">AM33</f>
        <v>0</v>
      </c>
      <c r="CR33" s="93">
        <f t="shared" ref="CR33:CR72" si="83">AO33</f>
        <v>1056.8</v>
      </c>
      <c r="CS33" s="93">
        <f t="shared" ref="CS33:CS72" si="84">AP33</f>
        <v>4793.8999999999996</v>
      </c>
      <c r="CT33" s="93">
        <f t="shared" ref="CT33:CT72" si="85">AQ33</f>
        <v>0</v>
      </c>
      <c r="CU33" s="93">
        <f t="shared" ref="CU33:CU72" si="86">AR33</f>
        <v>2297.6999999999998</v>
      </c>
      <c r="CV33" s="93">
        <f t="shared" ref="CV33:CV72" si="87">AS33</f>
        <v>0</v>
      </c>
      <c r="CW33" s="93">
        <f t="shared" ref="CW33:CW72" si="88">AT33</f>
        <v>2496.1999999999998</v>
      </c>
      <c r="CX33" s="93">
        <f t="shared" ref="CX33:CX72" si="89">AU33</f>
        <v>1861.9</v>
      </c>
      <c r="CY33" s="93">
        <f t="shared" ref="CY33:CY72" si="90">AV33</f>
        <v>0</v>
      </c>
      <c r="CZ33" s="93">
        <f t="shared" ref="CZ33:CZ72" si="91">AW33</f>
        <v>471.9</v>
      </c>
      <c r="DA33" s="93">
        <f t="shared" ref="DA33:DA72" si="92">AX33</f>
        <v>0</v>
      </c>
      <c r="DB33" s="93">
        <f t="shared" ref="DB33:DB72" si="93">AY33</f>
        <v>1390</v>
      </c>
      <c r="DC33" s="93">
        <f t="shared" ref="DC33:DC72" si="94">BK33</f>
        <v>1846.6999999999998</v>
      </c>
      <c r="DD33" s="92">
        <f t="shared" ref="DD33:DD72" si="95">BM33</f>
        <v>0</v>
      </c>
      <c r="DE33" s="92">
        <f t="shared" ref="DE33:DE72" si="96">BO33</f>
        <v>789.9</v>
      </c>
      <c r="DF33" s="92">
        <f t="shared" ref="DF33:DF72" si="97">BQ33</f>
        <v>0</v>
      </c>
      <c r="DG33" s="93">
        <f t="shared" ref="DG33:DG72" si="98">BS33</f>
        <v>1056.8</v>
      </c>
      <c r="DH33" s="93">
        <f t="shared" ref="DH33:DH72" si="99">BT33</f>
        <v>4793.8999999999996</v>
      </c>
      <c r="DI33" s="93">
        <f t="shared" ref="DI33:DI72" si="100">BU33</f>
        <v>0</v>
      </c>
      <c r="DJ33" s="93">
        <f t="shared" ref="DJ33:DJ72" si="101">BV33</f>
        <v>2297.6999999999998</v>
      </c>
      <c r="DK33" s="93">
        <f t="shared" ref="DK33:DK72" si="102">BW33</f>
        <v>0</v>
      </c>
      <c r="DL33" s="93">
        <f t="shared" ref="DL33:DL72" si="103">BX33</f>
        <v>2496.1999999999998</v>
      </c>
      <c r="DM33" s="93">
        <f t="shared" ref="DM33:DM72" si="104">BY33</f>
        <v>1861.9</v>
      </c>
      <c r="DN33" s="93">
        <f t="shared" ref="DN33:DN72" si="105">BZ33</f>
        <v>0</v>
      </c>
      <c r="DO33" s="93">
        <f t="shared" ref="DO33:DO72" si="106">CA33</f>
        <v>471.9</v>
      </c>
      <c r="DP33" s="93">
        <f t="shared" ref="DP33:DP72" si="107">CB33</f>
        <v>0</v>
      </c>
      <c r="DQ33" s="93">
        <f t="shared" ref="DQ33:DQ72" si="108">CC33</f>
        <v>1390</v>
      </c>
      <c r="DR33" s="82" t="s">
        <v>242</v>
      </c>
      <c r="DS33" s="14"/>
    </row>
    <row r="34" spans="1:123" s="15" customFormat="1" ht="63.75" customHeight="1" x14ac:dyDescent="0.25">
      <c r="A34" s="23" t="s">
        <v>90</v>
      </c>
      <c r="B34" s="24" t="s">
        <v>91</v>
      </c>
      <c r="C34" s="25" t="s">
        <v>167</v>
      </c>
      <c r="D34" s="26" t="s">
        <v>180</v>
      </c>
      <c r="E34" s="26" t="s">
        <v>198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29"/>
      <c r="AA34" s="229"/>
      <c r="AB34" s="229"/>
      <c r="AC34" s="229" t="s">
        <v>92</v>
      </c>
      <c r="AD34" s="229" t="s">
        <v>231</v>
      </c>
      <c r="AE34" s="230" t="s">
        <v>235</v>
      </c>
      <c r="AF34" s="231">
        <f t="shared" si="61"/>
        <v>1372.8</v>
      </c>
      <c r="AG34" s="231">
        <f t="shared" si="61"/>
        <v>1357.7</v>
      </c>
      <c r="AH34" s="231">
        <v>0</v>
      </c>
      <c r="AI34" s="231">
        <v>0</v>
      </c>
      <c r="AJ34" s="231">
        <v>0</v>
      </c>
      <c r="AK34" s="231">
        <v>0</v>
      </c>
      <c r="AL34" s="231">
        <v>0</v>
      </c>
      <c r="AM34" s="231">
        <v>0</v>
      </c>
      <c r="AN34" s="231">
        <v>1372.8</v>
      </c>
      <c r="AO34" s="231">
        <v>1357.7</v>
      </c>
      <c r="AP34" s="231">
        <f t="shared" si="62"/>
        <v>3349.5000000000005</v>
      </c>
      <c r="AQ34" s="231">
        <v>0</v>
      </c>
      <c r="AR34" s="231">
        <v>1068.4000000000001</v>
      </c>
      <c r="AS34" s="231">
        <v>0</v>
      </c>
      <c r="AT34" s="231">
        <f>2116.3+2.3+162.5</f>
        <v>2281.1000000000004</v>
      </c>
      <c r="AU34" s="231">
        <f t="shared" si="63"/>
        <v>7719.3</v>
      </c>
      <c r="AV34" s="231">
        <v>0</v>
      </c>
      <c r="AW34" s="231">
        <v>0</v>
      </c>
      <c r="AX34" s="231">
        <v>0</v>
      </c>
      <c r="AY34" s="231">
        <v>7719.3</v>
      </c>
      <c r="AZ34" s="231">
        <f t="shared" si="64"/>
        <v>2020.3000000000002</v>
      </c>
      <c r="BA34" s="231">
        <v>0</v>
      </c>
      <c r="BB34" s="231">
        <v>0</v>
      </c>
      <c r="BC34" s="231">
        <v>0</v>
      </c>
      <c r="BD34" s="231">
        <f>3020.3-1000</f>
        <v>2020.3000000000002</v>
      </c>
      <c r="BE34" s="231">
        <f t="shared" si="65"/>
        <v>2020.3000000000002</v>
      </c>
      <c r="BF34" s="231">
        <f t="shared" si="66"/>
        <v>0</v>
      </c>
      <c r="BG34" s="231">
        <f t="shared" si="67"/>
        <v>0</v>
      </c>
      <c r="BH34" s="231">
        <f t="shared" si="68"/>
        <v>0</v>
      </c>
      <c r="BI34" s="231">
        <f t="shared" si="69"/>
        <v>2020.3000000000002</v>
      </c>
      <c r="BJ34" s="231">
        <f t="shared" si="70"/>
        <v>1372.8</v>
      </c>
      <c r="BK34" s="231">
        <f t="shared" ref="BK34:BK36" si="109">BM34+BO34+BQ34+BS34</f>
        <v>1357.7</v>
      </c>
      <c r="BL34" s="231">
        <v>0</v>
      </c>
      <c r="BM34" s="231">
        <v>0</v>
      </c>
      <c r="BN34" s="231">
        <v>0</v>
      </c>
      <c r="BO34" s="231">
        <v>0</v>
      </c>
      <c r="BP34" s="231">
        <v>0</v>
      </c>
      <c r="BQ34" s="231">
        <v>0</v>
      </c>
      <c r="BR34" s="231">
        <v>1372.8</v>
      </c>
      <c r="BS34" s="231">
        <v>1357.7</v>
      </c>
      <c r="BT34" s="231">
        <f t="shared" si="71"/>
        <v>1236.5</v>
      </c>
      <c r="BU34" s="231">
        <v>0</v>
      </c>
      <c r="BV34" s="231">
        <v>1068.4000000000001</v>
      </c>
      <c r="BW34" s="231">
        <v>0</v>
      </c>
      <c r="BX34" s="231">
        <v>168.1</v>
      </c>
      <c r="BY34" s="231">
        <f t="shared" si="72"/>
        <v>1969.3</v>
      </c>
      <c r="BZ34" s="231">
        <v>0</v>
      </c>
      <c r="CA34" s="231">
        <v>0</v>
      </c>
      <c r="CB34" s="231">
        <v>0</v>
      </c>
      <c r="CC34" s="231">
        <v>1969.3</v>
      </c>
      <c r="CD34" s="231">
        <f t="shared" si="73"/>
        <v>2020.3000000000002</v>
      </c>
      <c r="CE34" s="231">
        <v>0</v>
      </c>
      <c r="CF34" s="231">
        <v>0</v>
      </c>
      <c r="CG34" s="231">
        <v>0</v>
      </c>
      <c r="CH34" s="231">
        <f>3020.3-1000</f>
        <v>2020.3000000000002</v>
      </c>
      <c r="CI34" s="93">
        <f t="shared" si="74"/>
        <v>2020.3000000000002</v>
      </c>
      <c r="CJ34" s="93">
        <f t="shared" si="75"/>
        <v>0</v>
      </c>
      <c r="CK34" s="93">
        <f t="shared" si="76"/>
        <v>0</v>
      </c>
      <c r="CL34" s="93">
        <f t="shared" si="77"/>
        <v>0</v>
      </c>
      <c r="CM34" s="93">
        <f t="shared" si="78"/>
        <v>2020.3000000000002</v>
      </c>
      <c r="CN34" s="93">
        <f t="shared" si="79"/>
        <v>1357.7</v>
      </c>
      <c r="CO34" s="92">
        <f t="shared" si="80"/>
        <v>0</v>
      </c>
      <c r="CP34" s="93">
        <f t="shared" si="81"/>
        <v>0</v>
      </c>
      <c r="CQ34" s="92">
        <f t="shared" si="82"/>
        <v>0</v>
      </c>
      <c r="CR34" s="93">
        <f t="shared" si="83"/>
        <v>1357.7</v>
      </c>
      <c r="CS34" s="93">
        <f t="shared" si="84"/>
        <v>3349.5000000000005</v>
      </c>
      <c r="CT34" s="93">
        <f t="shared" si="85"/>
        <v>0</v>
      </c>
      <c r="CU34" s="93">
        <f t="shared" si="86"/>
        <v>1068.4000000000001</v>
      </c>
      <c r="CV34" s="93">
        <f t="shared" si="87"/>
        <v>0</v>
      </c>
      <c r="CW34" s="93">
        <f t="shared" si="88"/>
        <v>2281.1000000000004</v>
      </c>
      <c r="CX34" s="93">
        <f t="shared" si="89"/>
        <v>7719.3</v>
      </c>
      <c r="CY34" s="93">
        <f t="shared" si="90"/>
        <v>0</v>
      </c>
      <c r="CZ34" s="93">
        <f t="shared" si="91"/>
        <v>0</v>
      </c>
      <c r="DA34" s="93">
        <f t="shared" si="92"/>
        <v>0</v>
      </c>
      <c r="DB34" s="93">
        <f t="shared" si="93"/>
        <v>7719.3</v>
      </c>
      <c r="DC34" s="93">
        <f t="shared" si="94"/>
        <v>1357.7</v>
      </c>
      <c r="DD34" s="92">
        <f t="shared" si="95"/>
        <v>0</v>
      </c>
      <c r="DE34" s="92">
        <f t="shared" si="96"/>
        <v>0</v>
      </c>
      <c r="DF34" s="92">
        <f t="shared" si="97"/>
        <v>0</v>
      </c>
      <c r="DG34" s="93">
        <f t="shared" si="98"/>
        <v>1357.7</v>
      </c>
      <c r="DH34" s="93">
        <f t="shared" si="99"/>
        <v>1236.5</v>
      </c>
      <c r="DI34" s="93">
        <f t="shared" si="100"/>
        <v>0</v>
      </c>
      <c r="DJ34" s="93">
        <f t="shared" si="101"/>
        <v>1068.4000000000001</v>
      </c>
      <c r="DK34" s="93">
        <f t="shared" si="102"/>
        <v>0</v>
      </c>
      <c r="DL34" s="93">
        <f t="shared" si="103"/>
        <v>168.1</v>
      </c>
      <c r="DM34" s="93">
        <f t="shared" si="104"/>
        <v>1969.3</v>
      </c>
      <c r="DN34" s="93">
        <f t="shared" si="105"/>
        <v>0</v>
      </c>
      <c r="DO34" s="93">
        <f t="shared" si="106"/>
        <v>0</v>
      </c>
      <c r="DP34" s="93">
        <f t="shared" si="107"/>
        <v>0</v>
      </c>
      <c r="DQ34" s="93">
        <f t="shared" si="108"/>
        <v>1969.3</v>
      </c>
      <c r="DR34" s="82" t="s">
        <v>242</v>
      </c>
      <c r="DS34" s="14"/>
    </row>
    <row r="35" spans="1:123" s="15" customFormat="1" ht="39" customHeight="1" x14ac:dyDescent="0.25">
      <c r="A35" s="23" t="s">
        <v>93</v>
      </c>
      <c r="B35" s="24" t="s">
        <v>94</v>
      </c>
      <c r="C35" s="25" t="s">
        <v>167</v>
      </c>
      <c r="D35" s="26" t="s">
        <v>181</v>
      </c>
      <c r="E35" s="26" t="s">
        <v>198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29"/>
      <c r="AA35" s="229"/>
      <c r="AB35" s="229"/>
      <c r="AC35" s="229" t="s">
        <v>95</v>
      </c>
      <c r="AD35" s="229" t="s">
        <v>236</v>
      </c>
      <c r="AE35" s="230" t="s">
        <v>237</v>
      </c>
      <c r="AF35" s="231">
        <f t="shared" si="61"/>
        <v>2</v>
      </c>
      <c r="AG35" s="231">
        <f t="shared" si="61"/>
        <v>2</v>
      </c>
      <c r="AH35" s="231">
        <v>0</v>
      </c>
      <c r="AI35" s="231">
        <v>0</v>
      </c>
      <c r="AJ35" s="231">
        <v>0</v>
      </c>
      <c r="AK35" s="231">
        <v>0</v>
      </c>
      <c r="AL35" s="231">
        <v>0</v>
      </c>
      <c r="AM35" s="231">
        <v>0</v>
      </c>
      <c r="AN35" s="231">
        <v>2</v>
      </c>
      <c r="AO35" s="231">
        <v>2</v>
      </c>
      <c r="AP35" s="231">
        <f t="shared" si="62"/>
        <v>2</v>
      </c>
      <c r="AQ35" s="231">
        <v>0</v>
      </c>
      <c r="AR35" s="231">
        <v>0</v>
      </c>
      <c r="AS35" s="231">
        <v>0</v>
      </c>
      <c r="AT35" s="231">
        <v>2</v>
      </c>
      <c r="AU35" s="231">
        <f t="shared" si="63"/>
        <v>2</v>
      </c>
      <c r="AV35" s="231">
        <v>0</v>
      </c>
      <c r="AW35" s="231">
        <v>0</v>
      </c>
      <c r="AX35" s="231">
        <v>0</v>
      </c>
      <c r="AY35" s="231">
        <v>2</v>
      </c>
      <c r="AZ35" s="231">
        <f t="shared" si="64"/>
        <v>2</v>
      </c>
      <c r="BA35" s="231">
        <v>0</v>
      </c>
      <c r="BB35" s="231">
        <v>0</v>
      </c>
      <c r="BC35" s="231">
        <v>0</v>
      </c>
      <c r="BD35" s="231">
        <v>2</v>
      </c>
      <c r="BE35" s="231">
        <f t="shared" si="65"/>
        <v>2</v>
      </c>
      <c r="BF35" s="231">
        <f t="shared" si="66"/>
        <v>0</v>
      </c>
      <c r="BG35" s="231">
        <f t="shared" si="67"/>
        <v>0</v>
      </c>
      <c r="BH35" s="231">
        <f t="shared" si="68"/>
        <v>0</v>
      </c>
      <c r="BI35" s="231">
        <f t="shared" si="69"/>
        <v>2</v>
      </c>
      <c r="BJ35" s="231">
        <f t="shared" si="70"/>
        <v>2</v>
      </c>
      <c r="BK35" s="231">
        <f t="shared" si="109"/>
        <v>2</v>
      </c>
      <c r="BL35" s="231">
        <v>0</v>
      </c>
      <c r="BM35" s="231">
        <v>0</v>
      </c>
      <c r="BN35" s="231">
        <v>0</v>
      </c>
      <c r="BO35" s="231">
        <v>0</v>
      </c>
      <c r="BP35" s="231">
        <v>0</v>
      </c>
      <c r="BQ35" s="231">
        <v>0</v>
      </c>
      <c r="BR35" s="231">
        <v>2</v>
      </c>
      <c r="BS35" s="231">
        <v>2</v>
      </c>
      <c r="BT35" s="231">
        <f t="shared" si="71"/>
        <v>2</v>
      </c>
      <c r="BU35" s="231">
        <v>0</v>
      </c>
      <c r="BV35" s="231">
        <v>0</v>
      </c>
      <c r="BW35" s="231">
        <v>0</v>
      </c>
      <c r="BX35" s="231">
        <v>2</v>
      </c>
      <c r="BY35" s="231">
        <f t="shared" si="72"/>
        <v>2</v>
      </c>
      <c r="BZ35" s="231">
        <v>0</v>
      </c>
      <c r="CA35" s="231">
        <v>0</v>
      </c>
      <c r="CB35" s="231">
        <v>0</v>
      </c>
      <c r="CC35" s="231">
        <v>2</v>
      </c>
      <c r="CD35" s="231">
        <f t="shared" si="73"/>
        <v>2</v>
      </c>
      <c r="CE35" s="231">
        <v>0</v>
      </c>
      <c r="CF35" s="231">
        <v>0</v>
      </c>
      <c r="CG35" s="231">
        <v>0</v>
      </c>
      <c r="CH35" s="231">
        <v>2</v>
      </c>
      <c r="CI35" s="93">
        <f t="shared" si="74"/>
        <v>2</v>
      </c>
      <c r="CJ35" s="93">
        <f t="shared" si="75"/>
        <v>0</v>
      </c>
      <c r="CK35" s="93">
        <f t="shared" si="76"/>
        <v>0</v>
      </c>
      <c r="CL35" s="93">
        <f t="shared" si="77"/>
        <v>0</v>
      </c>
      <c r="CM35" s="93">
        <f t="shared" si="78"/>
        <v>2</v>
      </c>
      <c r="CN35" s="93">
        <f t="shared" si="79"/>
        <v>2</v>
      </c>
      <c r="CO35" s="92">
        <f t="shared" si="80"/>
        <v>0</v>
      </c>
      <c r="CP35" s="93">
        <f t="shared" si="81"/>
        <v>0</v>
      </c>
      <c r="CQ35" s="92">
        <f t="shared" si="82"/>
        <v>0</v>
      </c>
      <c r="CR35" s="93">
        <f t="shared" si="83"/>
        <v>2</v>
      </c>
      <c r="CS35" s="93">
        <f t="shared" si="84"/>
        <v>2</v>
      </c>
      <c r="CT35" s="93">
        <f t="shared" si="85"/>
        <v>0</v>
      </c>
      <c r="CU35" s="93">
        <f t="shared" si="86"/>
        <v>0</v>
      </c>
      <c r="CV35" s="93">
        <f t="shared" si="87"/>
        <v>0</v>
      </c>
      <c r="CW35" s="93">
        <f t="shared" si="88"/>
        <v>2</v>
      </c>
      <c r="CX35" s="93">
        <f t="shared" si="89"/>
        <v>2</v>
      </c>
      <c r="CY35" s="93">
        <f t="shared" si="90"/>
        <v>0</v>
      </c>
      <c r="CZ35" s="93">
        <f t="shared" si="91"/>
        <v>0</v>
      </c>
      <c r="DA35" s="93">
        <f t="shared" si="92"/>
        <v>0</v>
      </c>
      <c r="DB35" s="93">
        <f t="shared" si="93"/>
        <v>2</v>
      </c>
      <c r="DC35" s="93">
        <f t="shared" si="94"/>
        <v>2</v>
      </c>
      <c r="DD35" s="92">
        <f t="shared" si="95"/>
        <v>0</v>
      </c>
      <c r="DE35" s="92">
        <f t="shared" si="96"/>
        <v>0</v>
      </c>
      <c r="DF35" s="92">
        <f t="shared" si="97"/>
        <v>0</v>
      </c>
      <c r="DG35" s="93">
        <f t="shared" si="98"/>
        <v>2</v>
      </c>
      <c r="DH35" s="93">
        <f t="shared" si="99"/>
        <v>2</v>
      </c>
      <c r="DI35" s="93">
        <f t="shared" si="100"/>
        <v>0</v>
      </c>
      <c r="DJ35" s="93">
        <f t="shared" si="101"/>
        <v>0</v>
      </c>
      <c r="DK35" s="93">
        <f t="shared" si="102"/>
        <v>0</v>
      </c>
      <c r="DL35" s="93">
        <f t="shared" si="103"/>
        <v>2</v>
      </c>
      <c r="DM35" s="93">
        <f t="shared" si="104"/>
        <v>2</v>
      </c>
      <c r="DN35" s="93">
        <f t="shared" si="105"/>
        <v>0</v>
      </c>
      <c r="DO35" s="93">
        <f t="shared" si="106"/>
        <v>0</v>
      </c>
      <c r="DP35" s="93">
        <f t="shared" si="107"/>
        <v>0</v>
      </c>
      <c r="DQ35" s="93">
        <f t="shared" si="108"/>
        <v>2</v>
      </c>
      <c r="DR35" s="82" t="s">
        <v>242</v>
      </c>
      <c r="DS35" s="14"/>
    </row>
    <row r="36" spans="1:123" s="15" customFormat="1" ht="39.75" customHeight="1" x14ac:dyDescent="0.25">
      <c r="A36" s="146" t="s">
        <v>96</v>
      </c>
      <c r="B36" s="112" t="s">
        <v>97</v>
      </c>
      <c r="C36" s="25" t="s">
        <v>167</v>
      </c>
      <c r="D36" s="26" t="s">
        <v>182</v>
      </c>
      <c r="E36" s="26" t="s">
        <v>198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167" t="s">
        <v>216</v>
      </c>
      <c r="X36" s="144" t="s">
        <v>217</v>
      </c>
      <c r="Y36" s="144" t="s">
        <v>226</v>
      </c>
      <c r="Z36" s="229"/>
      <c r="AA36" s="229"/>
      <c r="AB36" s="229"/>
      <c r="AC36" s="218" t="s">
        <v>95</v>
      </c>
      <c r="AD36" s="218" t="s">
        <v>236</v>
      </c>
      <c r="AE36" s="219" t="s">
        <v>234</v>
      </c>
      <c r="AF36" s="220">
        <f t="shared" si="61"/>
        <v>215</v>
      </c>
      <c r="AG36" s="220">
        <f t="shared" si="61"/>
        <v>57.9</v>
      </c>
      <c r="AH36" s="220">
        <v>0</v>
      </c>
      <c r="AI36" s="220">
        <v>0</v>
      </c>
      <c r="AJ36" s="220">
        <v>0</v>
      </c>
      <c r="AK36" s="220">
        <v>0</v>
      </c>
      <c r="AL36" s="232">
        <v>0</v>
      </c>
      <c r="AM36" s="232">
        <v>0</v>
      </c>
      <c r="AN36" s="220">
        <v>215</v>
      </c>
      <c r="AO36" s="220">
        <v>57.9</v>
      </c>
      <c r="AP36" s="220">
        <f t="shared" si="62"/>
        <v>203</v>
      </c>
      <c r="AQ36" s="220">
        <v>0</v>
      </c>
      <c r="AR36" s="220">
        <v>0</v>
      </c>
      <c r="AS36" s="220">
        <v>0</v>
      </c>
      <c r="AT36" s="220">
        <v>203</v>
      </c>
      <c r="AU36" s="220">
        <f t="shared" si="63"/>
        <v>203</v>
      </c>
      <c r="AV36" s="220">
        <v>0</v>
      </c>
      <c r="AW36" s="220">
        <v>0</v>
      </c>
      <c r="AX36" s="220">
        <v>0</v>
      </c>
      <c r="AY36" s="220">
        <v>203</v>
      </c>
      <c r="AZ36" s="220">
        <f t="shared" si="64"/>
        <v>203</v>
      </c>
      <c r="BA36" s="220">
        <v>0</v>
      </c>
      <c r="BB36" s="220">
        <v>0</v>
      </c>
      <c r="BC36" s="220">
        <v>0</v>
      </c>
      <c r="BD36" s="220">
        <v>203</v>
      </c>
      <c r="BE36" s="220">
        <f t="shared" si="65"/>
        <v>203</v>
      </c>
      <c r="BF36" s="220">
        <f t="shared" si="66"/>
        <v>0</v>
      </c>
      <c r="BG36" s="220">
        <f t="shared" si="67"/>
        <v>0</v>
      </c>
      <c r="BH36" s="220">
        <f t="shared" si="68"/>
        <v>0</v>
      </c>
      <c r="BI36" s="220">
        <f t="shared" si="69"/>
        <v>203</v>
      </c>
      <c r="BJ36" s="220">
        <f t="shared" si="70"/>
        <v>205</v>
      </c>
      <c r="BK36" s="220">
        <f t="shared" si="109"/>
        <v>50</v>
      </c>
      <c r="BL36" s="220">
        <v>0</v>
      </c>
      <c r="BM36" s="220">
        <v>0</v>
      </c>
      <c r="BN36" s="220">
        <v>0</v>
      </c>
      <c r="BO36" s="220">
        <v>0</v>
      </c>
      <c r="BP36" s="232">
        <v>0</v>
      </c>
      <c r="BQ36" s="232">
        <v>0</v>
      </c>
      <c r="BR36" s="220">
        <v>205</v>
      </c>
      <c r="BS36" s="220">
        <v>50</v>
      </c>
      <c r="BT36" s="220">
        <f t="shared" si="71"/>
        <v>203</v>
      </c>
      <c r="BU36" s="220">
        <v>0</v>
      </c>
      <c r="BV36" s="220">
        <v>0</v>
      </c>
      <c r="BW36" s="220">
        <v>0</v>
      </c>
      <c r="BX36" s="220">
        <v>203</v>
      </c>
      <c r="BY36" s="220">
        <f t="shared" si="72"/>
        <v>203</v>
      </c>
      <c r="BZ36" s="220">
        <v>0</v>
      </c>
      <c r="CA36" s="220">
        <v>0</v>
      </c>
      <c r="CB36" s="220">
        <v>0</v>
      </c>
      <c r="CC36" s="220">
        <v>203</v>
      </c>
      <c r="CD36" s="220">
        <f t="shared" si="73"/>
        <v>203</v>
      </c>
      <c r="CE36" s="220">
        <v>0</v>
      </c>
      <c r="CF36" s="220">
        <v>0</v>
      </c>
      <c r="CG36" s="220">
        <v>0</v>
      </c>
      <c r="CH36" s="220">
        <v>203</v>
      </c>
      <c r="CI36" s="158">
        <f t="shared" si="74"/>
        <v>203</v>
      </c>
      <c r="CJ36" s="158">
        <f t="shared" si="75"/>
        <v>0</v>
      </c>
      <c r="CK36" s="158">
        <f t="shared" si="76"/>
        <v>0</v>
      </c>
      <c r="CL36" s="158">
        <f t="shared" si="77"/>
        <v>0</v>
      </c>
      <c r="CM36" s="158">
        <f t="shared" si="78"/>
        <v>203</v>
      </c>
      <c r="CN36" s="158">
        <f t="shared" si="79"/>
        <v>57.9</v>
      </c>
      <c r="CO36" s="158">
        <f t="shared" si="80"/>
        <v>0</v>
      </c>
      <c r="CP36" s="158">
        <f t="shared" ref="CP36" si="110">AJ36</f>
        <v>0</v>
      </c>
      <c r="CQ36" s="158">
        <f t="shared" ref="CQ36" si="111">AK36</f>
        <v>0</v>
      </c>
      <c r="CR36" s="158">
        <f t="shared" si="83"/>
        <v>57.9</v>
      </c>
      <c r="CS36" s="158">
        <f t="shared" si="84"/>
        <v>203</v>
      </c>
      <c r="CT36" s="158">
        <f t="shared" si="85"/>
        <v>0</v>
      </c>
      <c r="CU36" s="158">
        <f t="shared" si="86"/>
        <v>0</v>
      </c>
      <c r="CV36" s="158">
        <f t="shared" si="87"/>
        <v>0</v>
      </c>
      <c r="CW36" s="158">
        <f t="shared" si="88"/>
        <v>203</v>
      </c>
      <c r="CX36" s="158">
        <f t="shared" si="89"/>
        <v>203</v>
      </c>
      <c r="CY36" s="158">
        <f t="shared" si="90"/>
        <v>0</v>
      </c>
      <c r="CZ36" s="158">
        <f t="shared" si="91"/>
        <v>0</v>
      </c>
      <c r="DA36" s="158">
        <f t="shared" si="92"/>
        <v>0</v>
      </c>
      <c r="DB36" s="158">
        <f t="shared" si="93"/>
        <v>203</v>
      </c>
      <c r="DC36" s="158">
        <f t="shared" si="94"/>
        <v>50</v>
      </c>
      <c r="DD36" s="158">
        <f t="shared" si="95"/>
        <v>0</v>
      </c>
      <c r="DE36" s="158">
        <f t="shared" si="96"/>
        <v>0</v>
      </c>
      <c r="DF36" s="158">
        <f t="shared" si="97"/>
        <v>0</v>
      </c>
      <c r="DG36" s="158">
        <f t="shared" si="98"/>
        <v>50</v>
      </c>
      <c r="DH36" s="158">
        <f t="shared" si="99"/>
        <v>203</v>
      </c>
      <c r="DI36" s="158">
        <f t="shared" si="100"/>
        <v>0</v>
      </c>
      <c r="DJ36" s="158">
        <f t="shared" si="101"/>
        <v>0</v>
      </c>
      <c r="DK36" s="158">
        <f t="shared" si="102"/>
        <v>0</v>
      </c>
      <c r="DL36" s="158">
        <f t="shared" si="103"/>
        <v>203</v>
      </c>
      <c r="DM36" s="158">
        <f t="shared" si="104"/>
        <v>203</v>
      </c>
      <c r="DN36" s="158">
        <f t="shared" si="105"/>
        <v>0</v>
      </c>
      <c r="DO36" s="158">
        <f t="shared" si="106"/>
        <v>0</v>
      </c>
      <c r="DP36" s="158">
        <f t="shared" si="107"/>
        <v>0</v>
      </c>
      <c r="DQ36" s="158">
        <f t="shared" si="108"/>
        <v>203</v>
      </c>
      <c r="DR36" s="82" t="s">
        <v>98</v>
      </c>
      <c r="DS36" s="14"/>
    </row>
    <row r="37" spans="1:123" s="15" customFormat="1" ht="33.75" customHeight="1" x14ac:dyDescent="0.25">
      <c r="A37" s="148"/>
      <c r="B37" s="113"/>
      <c r="C37" s="16" t="s">
        <v>172</v>
      </c>
      <c r="D37" s="28" t="s">
        <v>183</v>
      </c>
      <c r="E37" s="28" t="s">
        <v>203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68"/>
      <c r="X37" s="145"/>
      <c r="Y37" s="145"/>
      <c r="Z37" s="233"/>
      <c r="AA37" s="233"/>
      <c r="AB37" s="233"/>
      <c r="AC37" s="226"/>
      <c r="AD37" s="226"/>
      <c r="AE37" s="227"/>
      <c r="AF37" s="228"/>
      <c r="AG37" s="228"/>
      <c r="AH37" s="228"/>
      <c r="AI37" s="228"/>
      <c r="AJ37" s="228"/>
      <c r="AK37" s="228"/>
      <c r="AL37" s="234"/>
      <c r="AM37" s="234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34"/>
      <c r="BQ37" s="234"/>
      <c r="BR37" s="228"/>
      <c r="BS37" s="228"/>
      <c r="BT37" s="228"/>
      <c r="BU37" s="228"/>
      <c r="BV37" s="228"/>
      <c r="BW37" s="228"/>
      <c r="BX37" s="228"/>
      <c r="BY37" s="228"/>
      <c r="BZ37" s="228"/>
      <c r="CA37" s="228"/>
      <c r="CB37" s="228"/>
      <c r="CC37" s="228"/>
      <c r="CD37" s="228"/>
      <c r="CE37" s="228"/>
      <c r="CF37" s="228"/>
      <c r="CG37" s="228"/>
      <c r="CH37" s="228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83" t="s">
        <v>98</v>
      </c>
      <c r="DS37" s="14"/>
    </row>
    <row r="38" spans="1:123" s="15" customFormat="1" ht="48" customHeight="1" x14ac:dyDescent="0.25">
      <c r="A38" s="146" t="s">
        <v>99</v>
      </c>
      <c r="B38" s="112" t="s">
        <v>100</v>
      </c>
      <c r="C38" s="25" t="s">
        <v>167</v>
      </c>
      <c r="D38" s="26" t="s">
        <v>184</v>
      </c>
      <c r="E38" s="26" t="s">
        <v>198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63" t="s">
        <v>219</v>
      </c>
      <c r="X38" s="26" t="s">
        <v>218</v>
      </c>
      <c r="Y38" s="26" t="s">
        <v>225</v>
      </c>
      <c r="Z38" s="229"/>
      <c r="AA38" s="229"/>
      <c r="AB38" s="229"/>
      <c r="AC38" s="218" t="s">
        <v>95</v>
      </c>
      <c r="AD38" s="229" t="s">
        <v>236</v>
      </c>
      <c r="AE38" s="230" t="s">
        <v>234</v>
      </c>
      <c r="AF38" s="231">
        <f>AH38+AJ38+AL38+AN38</f>
        <v>85</v>
      </c>
      <c r="AG38" s="231">
        <f>AI38+AK38+AM38+AO38</f>
        <v>77.8</v>
      </c>
      <c r="AH38" s="231">
        <v>0</v>
      </c>
      <c r="AI38" s="231">
        <v>0</v>
      </c>
      <c r="AJ38" s="231">
        <v>0</v>
      </c>
      <c r="AK38" s="231">
        <v>0</v>
      </c>
      <c r="AL38" s="231">
        <v>0</v>
      </c>
      <c r="AM38" s="231">
        <v>0</v>
      </c>
      <c r="AN38" s="231">
        <v>85</v>
      </c>
      <c r="AO38" s="231">
        <v>77.8</v>
      </c>
      <c r="AP38" s="231">
        <f t="shared" si="62"/>
        <v>64.599999999999994</v>
      </c>
      <c r="AQ38" s="231">
        <v>0</v>
      </c>
      <c r="AR38" s="231">
        <v>0</v>
      </c>
      <c r="AS38" s="231">
        <v>0</v>
      </c>
      <c r="AT38" s="231">
        <v>64.599999999999994</v>
      </c>
      <c r="AU38" s="231">
        <f t="shared" si="63"/>
        <v>188.7</v>
      </c>
      <c r="AV38" s="231">
        <v>0</v>
      </c>
      <c r="AW38" s="231">
        <v>0</v>
      </c>
      <c r="AX38" s="231">
        <v>0</v>
      </c>
      <c r="AY38" s="231">
        <v>188.7</v>
      </c>
      <c r="AZ38" s="231">
        <f t="shared" si="64"/>
        <v>193.5</v>
      </c>
      <c r="BA38" s="231">
        <v>0</v>
      </c>
      <c r="BB38" s="231">
        <v>0</v>
      </c>
      <c r="BC38" s="231">
        <v>0</v>
      </c>
      <c r="BD38" s="231">
        <v>193.5</v>
      </c>
      <c r="BE38" s="231">
        <f t="shared" si="65"/>
        <v>193.5</v>
      </c>
      <c r="BF38" s="231">
        <f t="shared" si="66"/>
        <v>0</v>
      </c>
      <c r="BG38" s="231">
        <f t="shared" si="67"/>
        <v>0</v>
      </c>
      <c r="BH38" s="231">
        <f t="shared" si="68"/>
        <v>0</v>
      </c>
      <c r="BI38" s="231">
        <f t="shared" si="69"/>
        <v>193.5</v>
      </c>
      <c r="BJ38" s="231">
        <f t="shared" ref="BJ38:BJ42" si="112">BL38+BN38+BP38+BR38</f>
        <v>84</v>
      </c>
      <c r="BK38" s="231">
        <f t="shared" ref="BK38:BK42" si="113">BM38+BO38+BQ38+BS38</f>
        <v>77.8</v>
      </c>
      <c r="BL38" s="231">
        <v>0</v>
      </c>
      <c r="BM38" s="231">
        <v>0</v>
      </c>
      <c r="BN38" s="231">
        <v>0</v>
      </c>
      <c r="BO38" s="231">
        <v>0</v>
      </c>
      <c r="BP38" s="231">
        <v>0</v>
      </c>
      <c r="BQ38" s="231">
        <v>0</v>
      </c>
      <c r="BR38" s="231">
        <v>84</v>
      </c>
      <c r="BS38" s="231">
        <v>77.8</v>
      </c>
      <c r="BT38" s="231">
        <f t="shared" si="71"/>
        <v>63.6</v>
      </c>
      <c r="BU38" s="231">
        <v>0</v>
      </c>
      <c r="BV38" s="231">
        <v>0</v>
      </c>
      <c r="BW38" s="231">
        <v>0</v>
      </c>
      <c r="BX38" s="231">
        <v>63.6</v>
      </c>
      <c r="BY38" s="231">
        <f t="shared" si="72"/>
        <v>187.7</v>
      </c>
      <c r="BZ38" s="231">
        <v>0</v>
      </c>
      <c r="CA38" s="231">
        <v>0</v>
      </c>
      <c r="CB38" s="231">
        <v>0</v>
      </c>
      <c r="CC38" s="231">
        <v>187.7</v>
      </c>
      <c r="CD38" s="231">
        <f t="shared" si="73"/>
        <v>192.5</v>
      </c>
      <c r="CE38" s="231">
        <v>0</v>
      </c>
      <c r="CF38" s="231">
        <v>0</v>
      </c>
      <c r="CG38" s="231">
        <v>0</v>
      </c>
      <c r="CH38" s="231">
        <v>192.5</v>
      </c>
      <c r="CI38" s="93">
        <f t="shared" si="74"/>
        <v>192.5</v>
      </c>
      <c r="CJ38" s="93">
        <f t="shared" si="75"/>
        <v>0</v>
      </c>
      <c r="CK38" s="93">
        <f t="shared" si="76"/>
        <v>0</v>
      </c>
      <c r="CL38" s="93">
        <f t="shared" si="77"/>
        <v>0</v>
      </c>
      <c r="CM38" s="93">
        <f t="shared" si="78"/>
        <v>192.5</v>
      </c>
      <c r="CN38" s="93">
        <f t="shared" si="79"/>
        <v>77.8</v>
      </c>
      <c r="CO38" s="92">
        <f t="shared" si="80"/>
        <v>0</v>
      </c>
      <c r="CP38" s="93">
        <f t="shared" si="81"/>
        <v>0</v>
      </c>
      <c r="CQ38" s="92">
        <f t="shared" si="82"/>
        <v>0</v>
      </c>
      <c r="CR38" s="93">
        <f t="shared" si="83"/>
        <v>77.8</v>
      </c>
      <c r="CS38" s="93">
        <f t="shared" si="84"/>
        <v>64.599999999999994</v>
      </c>
      <c r="CT38" s="93">
        <f t="shared" si="85"/>
        <v>0</v>
      </c>
      <c r="CU38" s="93">
        <f t="shared" si="86"/>
        <v>0</v>
      </c>
      <c r="CV38" s="93">
        <f t="shared" si="87"/>
        <v>0</v>
      </c>
      <c r="CW38" s="93">
        <f t="shared" si="88"/>
        <v>64.599999999999994</v>
      </c>
      <c r="CX38" s="93">
        <f t="shared" si="89"/>
        <v>188.7</v>
      </c>
      <c r="CY38" s="93">
        <f t="shared" si="90"/>
        <v>0</v>
      </c>
      <c r="CZ38" s="93">
        <f t="shared" si="91"/>
        <v>0</v>
      </c>
      <c r="DA38" s="93">
        <f t="shared" si="92"/>
        <v>0</v>
      </c>
      <c r="DB38" s="93">
        <f t="shared" si="93"/>
        <v>188.7</v>
      </c>
      <c r="DC38" s="93">
        <f t="shared" si="94"/>
        <v>77.8</v>
      </c>
      <c r="DD38" s="92">
        <f t="shared" si="95"/>
        <v>0</v>
      </c>
      <c r="DE38" s="92">
        <f t="shared" si="96"/>
        <v>0</v>
      </c>
      <c r="DF38" s="92">
        <f t="shared" si="97"/>
        <v>0</v>
      </c>
      <c r="DG38" s="93">
        <f t="shared" si="98"/>
        <v>77.8</v>
      </c>
      <c r="DH38" s="93">
        <f t="shared" si="99"/>
        <v>63.6</v>
      </c>
      <c r="DI38" s="93">
        <f t="shared" si="100"/>
        <v>0</v>
      </c>
      <c r="DJ38" s="93">
        <f t="shared" si="101"/>
        <v>0</v>
      </c>
      <c r="DK38" s="93">
        <f t="shared" si="102"/>
        <v>0</v>
      </c>
      <c r="DL38" s="93">
        <f t="shared" si="103"/>
        <v>63.6</v>
      </c>
      <c r="DM38" s="93">
        <f t="shared" si="104"/>
        <v>187.7</v>
      </c>
      <c r="DN38" s="93">
        <f t="shared" si="105"/>
        <v>0</v>
      </c>
      <c r="DO38" s="93">
        <f t="shared" si="106"/>
        <v>0</v>
      </c>
      <c r="DP38" s="93">
        <f t="shared" si="107"/>
        <v>0</v>
      </c>
      <c r="DQ38" s="93">
        <f t="shared" si="108"/>
        <v>187.7</v>
      </c>
      <c r="DR38" s="82" t="s">
        <v>242</v>
      </c>
      <c r="DS38" s="14"/>
    </row>
    <row r="39" spans="1:123" s="15" customFormat="1" ht="45" customHeight="1" x14ac:dyDescent="0.25">
      <c r="A39" s="147"/>
      <c r="B39" s="149"/>
      <c r="C39" s="16" t="s">
        <v>171</v>
      </c>
      <c r="D39" s="28" t="s">
        <v>185</v>
      </c>
      <c r="E39" s="28" t="s">
        <v>202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64" t="s">
        <v>219</v>
      </c>
      <c r="X39" s="165" t="s">
        <v>218</v>
      </c>
      <c r="Y39" s="28" t="s">
        <v>225</v>
      </c>
      <c r="Z39" s="233"/>
      <c r="AA39" s="233"/>
      <c r="AB39" s="233"/>
      <c r="AC39" s="223"/>
      <c r="AD39" s="235" t="s">
        <v>236</v>
      </c>
      <c r="AE39" s="235" t="s">
        <v>138</v>
      </c>
      <c r="AF39" s="231">
        <f>AH39+AJ39+AL39+AN39</f>
        <v>3.6</v>
      </c>
      <c r="AG39" s="231">
        <f>AI39+AK39+AM39+AO39</f>
        <v>3.3</v>
      </c>
      <c r="AH39" s="231">
        <v>0</v>
      </c>
      <c r="AI39" s="231">
        <v>0</v>
      </c>
      <c r="AJ39" s="231">
        <v>0</v>
      </c>
      <c r="AK39" s="231">
        <v>0</v>
      </c>
      <c r="AL39" s="236">
        <v>0</v>
      </c>
      <c r="AM39" s="236">
        <v>0</v>
      </c>
      <c r="AN39" s="236">
        <v>3.6</v>
      </c>
      <c r="AO39" s="236">
        <v>3.3</v>
      </c>
      <c r="AP39" s="231">
        <f t="shared" si="62"/>
        <v>0</v>
      </c>
      <c r="AQ39" s="231">
        <v>0</v>
      </c>
      <c r="AR39" s="231">
        <v>0</v>
      </c>
      <c r="AS39" s="236">
        <v>0</v>
      </c>
      <c r="AT39" s="236">
        <v>0</v>
      </c>
      <c r="AU39" s="231">
        <f t="shared" si="63"/>
        <v>0</v>
      </c>
      <c r="AV39" s="231">
        <v>0</v>
      </c>
      <c r="AW39" s="231">
        <v>0</v>
      </c>
      <c r="AX39" s="231">
        <v>0</v>
      </c>
      <c r="AY39" s="236">
        <v>0</v>
      </c>
      <c r="AZ39" s="231">
        <f t="shared" si="64"/>
        <v>0</v>
      </c>
      <c r="BA39" s="231">
        <v>0</v>
      </c>
      <c r="BB39" s="231">
        <v>0</v>
      </c>
      <c r="BC39" s="236">
        <v>0</v>
      </c>
      <c r="BD39" s="236">
        <v>0</v>
      </c>
      <c r="BE39" s="231">
        <f t="shared" si="65"/>
        <v>0</v>
      </c>
      <c r="BF39" s="231">
        <f t="shared" si="66"/>
        <v>0</v>
      </c>
      <c r="BG39" s="231">
        <f t="shared" si="67"/>
        <v>0</v>
      </c>
      <c r="BH39" s="231">
        <f t="shared" si="68"/>
        <v>0</v>
      </c>
      <c r="BI39" s="231">
        <f t="shared" si="69"/>
        <v>0</v>
      </c>
      <c r="BJ39" s="231">
        <f t="shared" si="112"/>
        <v>3.6</v>
      </c>
      <c r="BK39" s="231">
        <f t="shared" si="113"/>
        <v>3.3</v>
      </c>
      <c r="BL39" s="231">
        <v>0</v>
      </c>
      <c r="BM39" s="231">
        <v>0</v>
      </c>
      <c r="BN39" s="231">
        <v>0</v>
      </c>
      <c r="BO39" s="231">
        <v>0</v>
      </c>
      <c r="BP39" s="236">
        <v>0</v>
      </c>
      <c r="BQ39" s="236">
        <v>0</v>
      </c>
      <c r="BR39" s="236">
        <v>3.6</v>
      </c>
      <c r="BS39" s="236">
        <v>3.3</v>
      </c>
      <c r="BT39" s="231">
        <f t="shared" si="71"/>
        <v>0</v>
      </c>
      <c r="BU39" s="231">
        <v>0</v>
      </c>
      <c r="BV39" s="231">
        <v>0</v>
      </c>
      <c r="BW39" s="236">
        <v>0</v>
      </c>
      <c r="BX39" s="236">
        <v>0</v>
      </c>
      <c r="BY39" s="231">
        <f t="shared" si="72"/>
        <v>0</v>
      </c>
      <c r="BZ39" s="231">
        <v>0</v>
      </c>
      <c r="CA39" s="231">
        <v>0</v>
      </c>
      <c r="CB39" s="231">
        <v>0</v>
      </c>
      <c r="CC39" s="236">
        <v>0</v>
      </c>
      <c r="CD39" s="231">
        <f t="shared" si="73"/>
        <v>0</v>
      </c>
      <c r="CE39" s="231">
        <v>0</v>
      </c>
      <c r="CF39" s="231">
        <v>0</v>
      </c>
      <c r="CG39" s="236">
        <v>0</v>
      </c>
      <c r="CH39" s="236">
        <v>0</v>
      </c>
      <c r="CI39" s="93">
        <f t="shared" si="74"/>
        <v>0</v>
      </c>
      <c r="CJ39" s="93">
        <f t="shared" si="75"/>
        <v>0</v>
      </c>
      <c r="CK39" s="93">
        <f t="shared" si="76"/>
        <v>0</v>
      </c>
      <c r="CL39" s="93">
        <f t="shared" si="77"/>
        <v>0</v>
      </c>
      <c r="CM39" s="93">
        <f t="shared" si="78"/>
        <v>0</v>
      </c>
      <c r="CN39" s="93">
        <f t="shared" si="79"/>
        <v>3.3</v>
      </c>
      <c r="CO39" s="92">
        <f t="shared" si="80"/>
        <v>0</v>
      </c>
      <c r="CP39" s="93">
        <f t="shared" si="81"/>
        <v>0</v>
      </c>
      <c r="CQ39" s="92">
        <f t="shared" si="82"/>
        <v>0</v>
      </c>
      <c r="CR39" s="93">
        <f t="shared" si="83"/>
        <v>3.3</v>
      </c>
      <c r="CS39" s="93">
        <f t="shared" si="84"/>
        <v>0</v>
      </c>
      <c r="CT39" s="93">
        <f t="shared" si="85"/>
        <v>0</v>
      </c>
      <c r="CU39" s="93">
        <f t="shared" si="86"/>
        <v>0</v>
      </c>
      <c r="CV39" s="93">
        <f t="shared" si="87"/>
        <v>0</v>
      </c>
      <c r="CW39" s="93">
        <f t="shared" si="88"/>
        <v>0</v>
      </c>
      <c r="CX39" s="93">
        <f t="shared" si="89"/>
        <v>0</v>
      </c>
      <c r="CY39" s="93">
        <f t="shared" si="90"/>
        <v>0</v>
      </c>
      <c r="CZ39" s="93">
        <f t="shared" si="91"/>
        <v>0</v>
      </c>
      <c r="DA39" s="93">
        <f t="shared" si="92"/>
        <v>0</v>
      </c>
      <c r="DB39" s="93">
        <f t="shared" si="93"/>
        <v>0</v>
      </c>
      <c r="DC39" s="93">
        <f t="shared" si="94"/>
        <v>3.3</v>
      </c>
      <c r="DD39" s="92">
        <f t="shared" si="95"/>
        <v>0</v>
      </c>
      <c r="DE39" s="92">
        <f t="shared" si="96"/>
        <v>0</v>
      </c>
      <c r="DF39" s="92">
        <f t="shared" si="97"/>
        <v>0</v>
      </c>
      <c r="DG39" s="93">
        <f t="shared" si="98"/>
        <v>3.3</v>
      </c>
      <c r="DH39" s="93">
        <f t="shared" si="99"/>
        <v>0</v>
      </c>
      <c r="DI39" s="93">
        <f t="shared" si="100"/>
        <v>0</v>
      </c>
      <c r="DJ39" s="93">
        <f t="shared" si="101"/>
        <v>0</v>
      </c>
      <c r="DK39" s="93">
        <f t="shared" si="102"/>
        <v>0</v>
      </c>
      <c r="DL39" s="93">
        <f t="shared" si="103"/>
        <v>0</v>
      </c>
      <c r="DM39" s="93">
        <f t="shared" si="104"/>
        <v>0</v>
      </c>
      <c r="DN39" s="93">
        <f t="shared" si="105"/>
        <v>0</v>
      </c>
      <c r="DO39" s="93">
        <f t="shared" si="106"/>
        <v>0</v>
      </c>
      <c r="DP39" s="93">
        <f t="shared" si="107"/>
        <v>0</v>
      </c>
      <c r="DQ39" s="93">
        <f t="shared" si="108"/>
        <v>0</v>
      </c>
      <c r="DR39" s="83" t="s">
        <v>101</v>
      </c>
      <c r="DS39" s="14"/>
    </row>
    <row r="40" spans="1:123" s="15" customFormat="1" ht="53.25" customHeight="1" x14ac:dyDescent="0.25">
      <c r="A40" s="148"/>
      <c r="B40" s="113"/>
      <c r="C40" s="16" t="s">
        <v>167</v>
      </c>
      <c r="D40" s="28" t="s">
        <v>184</v>
      </c>
      <c r="E40" s="28" t="s">
        <v>198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64" t="s">
        <v>219</v>
      </c>
      <c r="X40" s="166"/>
      <c r="Y40" s="28"/>
      <c r="Z40" s="233"/>
      <c r="AA40" s="233"/>
      <c r="AB40" s="233"/>
      <c r="AC40" s="226"/>
      <c r="AD40" s="233" t="s">
        <v>238</v>
      </c>
      <c r="AE40" s="237" t="s">
        <v>235</v>
      </c>
      <c r="AF40" s="231">
        <f t="shared" ref="AF40:AF48" si="114">AH40+AJ40+AL40+AN40</f>
        <v>85</v>
      </c>
      <c r="AG40" s="231">
        <f t="shared" ref="AG40:AG48" si="115">AI40+AK40+AM40+AO40</f>
        <v>77</v>
      </c>
      <c r="AH40" s="231">
        <v>0</v>
      </c>
      <c r="AI40" s="231">
        <v>0</v>
      </c>
      <c r="AJ40" s="231">
        <v>0</v>
      </c>
      <c r="AK40" s="231">
        <v>0</v>
      </c>
      <c r="AL40" s="236">
        <v>0</v>
      </c>
      <c r="AM40" s="236">
        <v>0</v>
      </c>
      <c r="AN40" s="236">
        <v>85</v>
      </c>
      <c r="AO40" s="236">
        <v>77</v>
      </c>
      <c r="AP40" s="231">
        <f t="shared" si="62"/>
        <v>254.6</v>
      </c>
      <c r="AQ40" s="231">
        <v>0</v>
      </c>
      <c r="AR40" s="231">
        <v>0</v>
      </c>
      <c r="AS40" s="236">
        <v>0</v>
      </c>
      <c r="AT40" s="236">
        <v>254.6</v>
      </c>
      <c r="AU40" s="231">
        <f t="shared" si="63"/>
        <v>251.9</v>
      </c>
      <c r="AV40" s="231">
        <v>0</v>
      </c>
      <c r="AW40" s="231">
        <v>0</v>
      </c>
      <c r="AX40" s="231">
        <v>0</v>
      </c>
      <c r="AY40" s="236">
        <v>251.9</v>
      </c>
      <c r="AZ40" s="231">
        <f t="shared" si="64"/>
        <v>145.30000000000001</v>
      </c>
      <c r="BA40" s="231">
        <v>0</v>
      </c>
      <c r="BB40" s="231">
        <v>0</v>
      </c>
      <c r="BC40" s="236">
        <v>0</v>
      </c>
      <c r="BD40" s="236">
        <v>145.30000000000001</v>
      </c>
      <c r="BE40" s="231">
        <f t="shared" si="65"/>
        <v>145.30000000000001</v>
      </c>
      <c r="BF40" s="231">
        <f t="shared" si="66"/>
        <v>0</v>
      </c>
      <c r="BG40" s="231">
        <f t="shared" si="67"/>
        <v>0</v>
      </c>
      <c r="BH40" s="231">
        <f t="shared" si="68"/>
        <v>0</v>
      </c>
      <c r="BI40" s="231">
        <f t="shared" si="69"/>
        <v>145.30000000000001</v>
      </c>
      <c r="BJ40" s="231">
        <f t="shared" si="112"/>
        <v>60</v>
      </c>
      <c r="BK40" s="231">
        <f t="shared" si="113"/>
        <v>52</v>
      </c>
      <c r="BL40" s="231">
        <v>0</v>
      </c>
      <c r="BM40" s="231">
        <v>0</v>
      </c>
      <c r="BN40" s="231">
        <v>0</v>
      </c>
      <c r="BO40" s="231">
        <v>0</v>
      </c>
      <c r="BP40" s="236">
        <v>0</v>
      </c>
      <c r="BQ40" s="236">
        <v>0</v>
      </c>
      <c r="BR40" s="236">
        <v>60</v>
      </c>
      <c r="BS40" s="236">
        <v>52</v>
      </c>
      <c r="BT40" s="231">
        <f t="shared" si="71"/>
        <v>254.6</v>
      </c>
      <c r="BU40" s="231">
        <v>0</v>
      </c>
      <c r="BV40" s="231">
        <v>0</v>
      </c>
      <c r="BW40" s="236">
        <v>0</v>
      </c>
      <c r="BX40" s="236">
        <v>254.6</v>
      </c>
      <c r="BY40" s="231">
        <f t="shared" si="72"/>
        <v>251.9</v>
      </c>
      <c r="BZ40" s="231">
        <v>0</v>
      </c>
      <c r="CA40" s="231">
        <v>0</v>
      </c>
      <c r="CB40" s="231">
        <v>0</v>
      </c>
      <c r="CC40" s="236">
        <v>251.9</v>
      </c>
      <c r="CD40" s="231">
        <f t="shared" si="73"/>
        <v>145.30000000000001</v>
      </c>
      <c r="CE40" s="231">
        <v>0</v>
      </c>
      <c r="CF40" s="231">
        <v>0</v>
      </c>
      <c r="CG40" s="236">
        <v>0</v>
      </c>
      <c r="CH40" s="236">
        <v>145.30000000000001</v>
      </c>
      <c r="CI40" s="93">
        <f t="shared" si="74"/>
        <v>145.30000000000001</v>
      </c>
      <c r="CJ40" s="93">
        <f t="shared" si="75"/>
        <v>0</v>
      </c>
      <c r="CK40" s="93">
        <f t="shared" si="76"/>
        <v>0</v>
      </c>
      <c r="CL40" s="93">
        <f t="shared" si="77"/>
        <v>0</v>
      </c>
      <c r="CM40" s="93">
        <f t="shared" si="78"/>
        <v>145.30000000000001</v>
      </c>
      <c r="CN40" s="93">
        <f t="shared" si="79"/>
        <v>77</v>
      </c>
      <c r="CO40" s="92">
        <f t="shared" si="80"/>
        <v>0</v>
      </c>
      <c r="CP40" s="93">
        <f t="shared" si="81"/>
        <v>0</v>
      </c>
      <c r="CQ40" s="92">
        <f t="shared" si="82"/>
        <v>0</v>
      </c>
      <c r="CR40" s="93">
        <f t="shared" si="83"/>
        <v>77</v>
      </c>
      <c r="CS40" s="93">
        <f t="shared" si="84"/>
        <v>254.6</v>
      </c>
      <c r="CT40" s="93">
        <f t="shared" si="85"/>
        <v>0</v>
      </c>
      <c r="CU40" s="93">
        <f t="shared" si="86"/>
        <v>0</v>
      </c>
      <c r="CV40" s="93">
        <f t="shared" si="87"/>
        <v>0</v>
      </c>
      <c r="CW40" s="93">
        <f t="shared" si="88"/>
        <v>254.6</v>
      </c>
      <c r="CX40" s="93">
        <f t="shared" si="89"/>
        <v>251.9</v>
      </c>
      <c r="CY40" s="93">
        <f t="shared" si="90"/>
        <v>0</v>
      </c>
      <c r="CZ40" s="93">
        <f t="shared" si="91"/>
        <v>0</v>
      </c>
      <c r="DA40" s="93">
        <f t="shared" si="92"/>
        <v>0</v>
      </c>
      <c r="DB40" s="93">
        <f t="shared" si="93"/>
        <v>251.9</v>
      </c>
      <c r="DC40" s="93">
        <f t="shared" si="94"/>
        <v>52</v>
      </c>
      <c r="DD40" s="92">
        <f t="shared" si="95"/>
        <v>0</v>
      </c>
      <c r="DE40" s="92">
        <f t="shared" si="96"/>
        <v>0</v>
      </c>
      <c r="DF40" s="92">
        <f t="shared" si="97"/>
        <v>0</v>
      </c>
      <c r="DG40" s="93">
        <f t="shared" si="98"/>
        <v>52</v>
      </c>
      <c r="DH40" s="93">
        <f t="shared" si="99"/>
        <v>254.6</v>
      </c>
      <c r="DI40" s="93">
        <f t="shared" si="100"/>
        <v>0</v>
      </c>
      <c r="DJ40" s="93">
        <f t="shared" si="101"/>
        <v>0</v>
      </c>
      <c r="DK40" s="93">
        <f t="shared" si="102"/>
        <v>0</v>
      </c>
      <c r="DL40" s="93">
        <f t="shared" si="103"/>
        <v>254.6</v>
      </c>
      <c r="DM40" s="93">
        <f t="shared" si="104"/>
        <v>251.9</v>
      </c>
      <c r="DN40" s="93">
        <f t="shared" si="105"/>
        <v>0</v>
      </c>
      <c r="DO40" s="93">
        <f t="shared" si="106"/>
        <v>0</v>
      </c>
      <c r="DP40" s="93">
        <f t="shared" si="107"/>
        <v>0</v>
      </c>
      <c r="DQ40" s="93">
        <f t="shared" si="108"/>
        <v>251.9</v>
      </c>
      <c r="DR40" s="83" t="s">
        <v>101</v>
      </c>
      <c r="DS40" s="14"/>
    </row>
    <row r="41" spans="1:123" s="15" customFormat="1" ht="75.75" customHeight="1" x14ac:dyDescent="0.25">
      <c r="A41" s="23" t="s">
        <v>102</v>
      </c>
      <c r="B41" s="24" t="s">
        <v>103</v>
      </c>
      <c r="C41" s="25" t="s">
        <v>167</v>
      </c>
      <c r="D41" s="26" t="s">
        <v>186</v>
      </c>
      <c r="E41" s="26" t="s">
        <v>198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29"/>
      <c r="AA41" s="229"/>
      <c r="AB41" s="229"/>
      <c r="AC41" s="229" t="s">
        <v>104</v>
      </c>
      <c r="AD41" s="229" t="s">
        <v>231</v>
      </c>
      <c r="AE41" s="230" t="s">
        <v>232</v>
      </c>
      <c r="AF41" s="231">
        <f t="shared" si="114"/>
        <v>233</v>
      </c>
      <c r="AG41" s="231">
        <f t="shared" si="115"/>
        <v>233</v>
      </c>
      <c r="AH41" s="231">
        <v>0</v>
      </c>
      <c r="AI41" s="231">
        <v>0</v>
      </c>
      <c r="AJ41" s="231">
        <v>0</v>
      </c>
      <c r="AK41" s="231">
        <v>0</v>
      </c>
      <c r="AL41" s="231">
        <v>0</v>
      </c>
      <c r="AM41" s="231">
        <v>0</v>
      </c>
      <c r="AN41" s="231">
        <v>233</v>
      </c>
      <c r="AO41" s="231">
        <v>233</v>
      </c>
      <c r="AP41" s="231">
        <f t="shared" si="62"/>
        <v>233</v>
      </c>
      <c r="AQ41" s="231">
        <v>0</v>
      </c>
      <c r="AR41" s="231">
        <v>0</v>
      </c>
      <c r="AS41" s="231">
        <v>0</v>
      </c>
      <c r="AT41" s="231">
        <v>233</v>
      </c>
      <c r="AU41" s="231">
        <f t="shared" si="63"/>
        <v>0</v>
      </c>
      <c r="AV41" s="231">
        <v>0</v>
      </c>
      <c r="AW41" s="231">
        <v>0</v>
      </c>
      <c r="AX41" s="231">
        <v>0</v>
      </c>
      <c r="AY41" s="231">
        <v>0</v>
      </c>
      <c r="AZ41" s="231">
        <f t="shared" si="64"/>
        <v>0</v>
      </c>
      <c r="BA41" s="231">
        <v>0</v>
      </c>
      <c r="BB41" s="231">
        <v>0</v>
      </c>
      <c r="BC41" s="231">
        <v>0</v>
      </c>
      <c r="BD41" s="231">
        <v>0</v>
      </c>
      <c r="BE41" s="231">
        <f t="shared" si="65"/>
        <v>0</v>
      </c>
      <c r="BF41" s="231">
        <f t="shared" si="66"/>
        <v>0</v>
      </c>
      <c r="BG41" s="231">
        <f t="shared" si="67"/>
        <v>0</v>
      </c>
      <c r="BH41" s="231">
        <f t="shared" si="68"/>
        <v>0</v>
      </c>
      <c r="BI41" s="231">
        <f t="shared" si="69"/>
        <v>0</v>
      </c>
      <c r="BJ41" s="231">
        <f t="shared" si="112"/>
        <v>233</v>
      </c>
      <c r="BK41" s="231">
        <f t="shared" si="113"/>
        <v>233</v>
      </c>
      <c r="BL41" s="231">
        <v>0</v>
      </c>
      <c r="BM41" s="231">
        <v>0</v>
      </c>
      <c r="BN41" s="231">
        <v>0</v>
      </c>
      <c r="BO41" s="231">
        <v>0</v>
      </c>
      <c r="BP41" s="231">
        <v>0</v>
      </c>
      <c r="BQ41" s="231">
        <v>0</v>
      </c>
      <c r="BR41" s="231">
        <v>233</v>
      </c>
      <c r="BS41" s="231">
        <v>233</v>
      </c>
      <c r="BT41" s="231">
        <f t="shared" si="71"/>
        <v>233</v>
      </c>
      <c r="BU41" s="231">
        <v>0</v>
      </c>
      <c r="BV41" s="231">
        <v>0</v>
      </c>
      <c r="BW41" s="231">
        <v>0</v>
      </c>
      <c r="BX41" s="231">
        <v>233</v>
      </c>
      <c r="BY41" s="231">
        <f t="shared" si="72"/>
        <v>0</v>
      </c>
      <c r="BZ41" s="231">
        <v>0</v>
      </c>
      <c r="CA41" s="231">
        <v>0</v>
      </c>
      <c r="CB41" s="231">
        <v>0</v>
      </c>
      <c r="CC41" s="231">
        <v>0</v>
      </c>
      <c r="CD41" s="231">
        <f t="shared" si="73"/>
        <v>0</v>
      </c>
      <c r="CE41" s="231">
        <v>0</v>
      </c>
      <c r="CF41" s="231">
        <v>0</v>
      </c>
      <c r="CG41" s="231">
        <v>0</v>
      </c>
      <c r="CH41" s="231">
        <v>0</v>
      </c>
      <c r="CI41" s="93">
        <f t="shared" si="74"/>
        <v>0</v>
      </c>
      <c r="CJ41" s="93">
        <f t="shared" si="75"/>
        <v>0</v>
      </c>
      <c r="CK41" s="93">
        <f t="shared" si="76"/>
        <v>0</v>
      </c>
      <c r="CL41" s="93">
        <f t="shared" si="77"/>
        <v>0</v>
      </c>
      <c r="CM41" s="93">
        <f t="shared" si="78"/>
        <v>0</v>
      </c>
      <c r="CN41" s="93">
        <f t="shared" si="79"/>
        <v>233</v>
      </c>
      <c r="CO41" s="92">
        <f t="shared" si="80"/>
        <v>0</v>
      </c>
      <c r="CP41" s="93">
        <f t="shared" si="81"/>
        <v>0</v>
      </c>
      <c r="CQ41" s="92">
        <f t="shared" si="82"/>
        <v>0</v>
      </c>
      <c r="CR41" s="93">
        <f t="shared" si="83"/>
        <v>233</v>
      </c>
      <c r="CS41" s="93">
        <f t="shared" si="84"/>
        <v>233</v>
      </c>
      <c r="CT41" s="93">
        <f t="shared" si="85"/>
        <v>0</v>
      </c>
      <c r="CU41" s="93">
        <f t="shared" si="86"/>
        <v>0</v>
      </c>
      <c r="CV41" s="93">
        <f t="shared" si="87"/>
        <v>0</v>
      </c>
      <c r="CW41" s="93">
        <f t="shared" si="88"/>
        <v>233</v>
      </c>
      <c r="CX41" s="93">
        <f t="shared" si="89"/>
        <v>0</v>
      </c>
      <c r="CY41" s="93">
        <f t="shared" si="90"/>
        <v>0</v>
      </c>
      <c r="CZ41" s="93">
        <f t="shared" si="91"/>
        <v>0</v>
      </c>
      <c r="DA41" s="93">
        <f t="shared" si="92"/>
        <v>0</v>
      </c>
      <c r="DB41" s="93">
        <f t="shared" si="93"/>
        <v>0</v>
      </c>
      <c r="DC41" s="93">
        <f t="shared" si="94"/>
        <v>233</v>
      </c>
      <c r="DD41" s="92">
        <f t="shared" si="95"/>
        <v>0</v>
      </c>
      <c r="DE41" s="92">
        <f t="shared" si="96"/>
        <v>0</v>
      </c>
      <c r="DF41" s="92">
        <f t="shared" si="97"/>
        <v>0</v>
      </c>
      <c r="DG41" s="93">
        <f t="shared" si="98"/>
        <v>233</v>
      </c>
      <c r="DH41" s="93">
        <f t="shared" si="99"/>
        <v>233</v>
      </c>
      <c r="DI41" s="93">
        <f t="shared" si="100"/>
        <v>0</v>
      </c>
      <c r="DJ41" s="93">
        <f t="shared" si="101"/>
        <v>0</v>
      </c>
      <c r="DK41" s="93">
        <f t="shared" si="102"/>
        <v>0</v>
      </c>
      <c r="DL41" s="93">
        <f t="shared" si="103"/>
        <v>233</v>
      </c>
      <c r="DM41" s="93">
        <f t="shared" si="104"/>
        <v>0</v>
      </c>
      <c r="DN41" s="93">
        <f t="shared" si="105"/>
        <v>0</v>
      </c>
      <c r="DO41" s="93">
        <f t="shared" si="106"/>
        <v>0</v>
      </c>
      <c r="DP41" s="93">
        <f t="shared" si="107"/>
        <v>0</v>
      </c>
      <c r="DQ41" s="93">
        <f t="shared" si="108"/>
        <v>0</v>
      </c>
      <c r="DR41" s="82" t="s">
        <v>242</v>
      </c>
      <c r="DS41" s="14"/>
    </row>
    <row r="42" spans="1:123" s="15" customFormat="1" ht="75.75" customHeight="1" x14ac:dyDescent="0.25">
      <c r="A42" s="23" t="s">
        <v>105</v>
      </c>
      <c r="B42" s="24" t="s">
        <v>106</v>
      </c>
      <c r="C42" s="25" t="s">
        <v>167</v>
      </c>
      <c r="D42" s="26" t="s">
        <v>187</v>
      </c>
      <c r="E42" s="26" t="s">
        <v>198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29"/>
      <c r="AA42" s="229"/>
      <c r="AB42" s="229"/>
      <c r="AC42" s="229" t="s">
        <v>107</v>
      </c>
      <c r="AD42" s="229" t="s">
        <v>238</v>
      </c>
      <c r="AE42" s="230" t="s">
        <v>235</v>
      </c>
      <c r="AF42" s="231">
        <f t="shared" si="114"/>
        <v>9740.7999999999993</v>
      </c>
      <c r="AG42" s="231">
        <f t="shared" si="115"/>
        <v>9644.7000000000007</v>
      </c>
      <c r="AH42" s="231">
        <v>0</v>
      </c>
      <c r="AI42" s="231">
        <v>0</v>
      </c>
      <c r="AJ42" s="231">
        <v>1559</v>
      </c>
      <c r="AK42" s="231">
        <v>1559</v>
      </c>
      <c r="AL42" s="231">
        <v>0</v>
      </c>
      <c r="AM42" s="231">
        <v>0</v>
      </c>
      <c r="AN42" s="231">
        <v>8181.8</v>
      </c>
      <c r="AO42" s="231">
        <v>8085.7</v>
      </c>
      <c r="AP42" s="231">
        <f t="shared" si="62"/>
        <v>8756.2999999999993</v>
      </c>
      <c r="AQ42" s="231">
        <v>0</v>
      </c>
      <c r="AR42" s="231">
        <v>1205</v>
      </c>
      <c r="AS42" s="231">
        <v>0</v>
      </c>
      <c r="AT42" s="231">
        <v>7551.3</v>
      </c>
      <c r="AU42" s="231">
        <f t="shared" si="63"/>
        <v>8039.6</v>
      </c>
      <c r="AV42" s="231">
        <v>0</v>
      </c>
      <c r="AW42" s="231">
        <v>0</v>
      </c>
      <c r="AX42" s="231">
        <v>0</v>
      </c>
      <c r="AY42" s="231">
        <v>8039.6</v>
      </c>
      <c r="AZ42" s="231">
        <f t="shared" si="64"/>
        <v>9491.6</v>
      </c>
      <c r="BA42" s="231">
        <v>0</v>
      </c>
      <c r="BB42" s="231">
        <v>0</v>
      </c>
      <c r="BC42" s="231">
        <v>0</v>
      </c>
      <c r="BD42" s="231">
        <v>9491.6</v>
      </c>
      <c r="BE42" s="231">
        <f t="shared" si="65"/>
        <v>9491.6</v>
      </c>
      <c r="BF42" s="231">
        <f t="shared" si="66"/>
        <v>0</v>
      </c>
      <c r="BG42" s="231">
        <f t="shared" si="67"/>
        <v>0</v>
      </c>
      <c r="BH42" s="231">
        <f t="shared" si="68"/>
        <v>0</v>
      </c>
      <c r="BI42" s="231">
        <f t="shared" si="69"/>
        <v>9491.6</v>
      </c>
      <c r="BJ42" s="231">
        <f t="shared" si="112"/>
        <v>9091.2000000000007</v>
      </c>
      <c r="BK42" s="231">
        <f t="shared" si="113"/>
        <v>8995.2000000000007</v>
      </c>
      <c r="BL42" s="231">
        <v>0</v>
      </c>
      <c r="BM42" s="231">
        <v>0</v>
      </c>
      <c r="BN42" s="231">
        <v>1559</v>
      </c>
      <c r="BO42" s="231">
        <v>1559</v>
      </c>
      <c r="BP42" s="231">
        <v>0</v>
      </c>
      <c r="BQ42" s="231">
        <v>0</v>
      </c>
      <c r="BR42" s="231">
        <v>7532.2</v>
      </c>
      <c r="BS42" s="231">
        <v>7436.2</v>
      </c>
      <c r="BT42" s="231">
        <f t="shared" si="71"/>
        <v>8589.5</v>
      </c>
      <c r="BU42" s="231">
        <v>0</v>
      </c>
      <c r="BV42" s="231">
        <v>1205</v>
      </c>
      <c r="BW42" s="231">
        <v>0</v>
      </c>
      <c r="BX42" s="231">
        <v>7384.5</v>
      </c>
      <c r="BY42" s="231">
        <f t="shared" si="72"/>
        <v>7819.6</v>
      </c>
      <c r="BZ42" s="231">
        <v>0</v>
      </c>
      <c r="CA42" s="231">
        <v>0</v>
      </c>
      <c r="CB42" s="231">
        <v>0</v>
      </c>
      <c r="CC42" s="231">
        <v>7819.6</v>
      </c>
      <c r="CD42" s="231">
        <f t="shared" si="73"/>
        <v>9348.7000000000007</v>
      </c>
      <c r="CE42" s="231">
        <v>0</v>
      </c>
      <c r="CF42" s="231">
        <v>0</v>
      </c>
      <c r="CG42" s="231">
        <v>0</v>
      </c>
      <c r="CH42" s="231">
        <v>9348.7000000000007</v>
      </c>
      <c r="CI42" s="93">
        <f t="shared" si="74"/>
        <v>9348.7000000000007</v>
      </c>
      <c r="CJ42" s="93">
        <f t="shared" si="75"/>
        <v>0</v>
      </c>
      <c r="CK42" s="93">
        <f t="shared" si="76"/>
        <v>0</v>
      </c>
      <c r="CL42" s="93">
        <f t="shared" si="77"/>
        <v>0</v>
      </c>
      <c r="CM42" s="93">
        <f t="shared" si="78"/>
        <v>9348.7000000000007</v>
      </c>
      <c r="CN42" s="93">
        <f t="shared" si="79"/>
        <v>9644.7000000000007</v>
      </c>
      <c r="CO42" s="92">
        <f t="shared" si="80"/>
        <v>0</v>
      </c>
      <c r="CP42" s="93">
        <f t="shared" si="81"/>
        <v>1559</v>
      </c>
      <c r="CQ42" s="92">
        <f t="shared" si="82"/>
        <v>0</v>
      </c>
      <c r="CR42" s="93">
        <f t="shared" si="83"/>
        <v>8085.7</v>
      </c>
      <c r="CS42" s="93">
        <f t="shared" si="84"/>
        <v>8756.2999999999993</v>
      </c>
      <c r="CT42" s="93">
        <f t="shared" si="85"/>
        <v>0</v>
      </c>
      <c r="CU42" s="93">
        <f t="shared" si="86"/>
        <v>1205</v>
      </c>
      <c r="CV42" s="93">
        <f t="shared" si="87"/>
        <v>0</v>
      </c>
      <c r="CW42" s="93">
        <f t="shared" si="88"/>
        <v>7551.3</v>
      </c>
      <c r="CX42" s="93">
        <f t="shared" si="89"/>
        <v>8039.6</v>
      </c>
      <c r="CY42" s="93">
        <f t="shared" si="90"/>
        <v>0</v>
      </c>
      <c r="CZ42" s="93">
        <f t="shared" si="91"/>
        <v>0</v>
      </c>
      <c r="DA42" s="93">
        <f t="shared" si="92"/>
        <v>0</v>
      </c>
      <c r="DB42" s="93">
        <f t="shared" si="93"/>
        <v>8039.6</v>
      </c>
      <c r="DC42" s="93">
        <f t="shared" si="94"/>
        <v>8995.2000000000007</v>
      </c>
      <c r="DD42" s="92">
        <f t="shared" si="95"/>
        <v>0</v>
      </c>
      <c r="DE42" s="92">
        <f t="shared" si="96"/>
        <v>1559</v>
      </c>
      <c r="DF42" s="92">
        <f t="shared" si="97"/>
        <v>0</v>
      </c>
      <c r="DG42" s="93">
        <f t="shared" si="98"/>
        <v>7436.2</v>
      </c>
      <c r="DH42" s="93">
        <f t="shared" si="99"/>
        <v>8589.5</v>
      </c>
      <c r="DI42" s="93">
        <f t="shared" si="100"/>
        <v>0</v>
      </c>
      <c r="DJ42" s="93">
        <f t="shared" si="101"/>
        <v>1205</v>
      </c>
      <c r="DK42" s="93">
        <f t="shared" si="102"/>
        <v>0</v>
      </c>
      <c r="DL42" s="93">
        <f t="shared" si="103"/>
        <v>7384.5</v>
      </c>
      <c r="DM42" s="93">
        <f t="shared" si="104"/>
        <v>7819.6</v>
      </c>
      <c r="DN42" s="93">
        <f t="shared" si="105"/>
        <v>0</v>
      </c>
      <c r="DO42" s="93">
        <f t="shared" si="106"/>
        <v>0</v>
      </c>
      <c r="DP42" s="93">
        <f t="shared" si="107"/>
        <v>0</v>
      </c>
      <c r="DQ42" s="93">
        <f t="shared" si="108"/>
        <v>7819.6</v>
      </c>
      <c r="DR42" s="82" t="s">
        <v>242</v>
      </c>
      <c r="DS42" s="14"/>
    </row>
    <row r="43" spans="1:123" s="15" customFormat="1" ht="76.5" customHeight="1" x14ac:dyDescent="0.25">
      <c r="A43" s="23" t="s">
        <v>108</v>
      </c>
      <c r="B43" s="24" t="s">
        <v>109</v>
      </c>
      <c r="C43" s="25" t="s">
        <v>167</v>
      </c>
      <c r="D43" s="26" t="s">
        <v>188</v>
      </c>
      <c r="E43" s="26" t="s">
        <v>198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29"/>
      <c r="AA43" s="229"/>
      <c r="AB43" s="229"/>
      <c r="AC43" s="229" t="s">
        <v>110</v>
      </c>
      <c r="AD43" s="229" t="s">
        <v>110</v>
      </c>
      <c r="AE43" s="230" t="s">
        <v>231</v>
      </c>
      <c r="AF43" s="231">
        <f t="shared" si="114"/>
        <v>514.4</v>
      </c>
      <c r="AG43" s="231">
        <f t="shared" si="115"/>
        <v>496.9</v>
      </c>
      <c r="AH43" s="231">
        <v>0</v>
      </c>
      <c r="AI43" s="231">
        <v>0</v>
      </c>
      <c r="AJ43" s="231">
        <v>0</v>
      </c>
      <c r="AK43" s="231">
        <v>0</v>
      </c>
      <c r="AL43" s="231">
        <v>0</v>
      </c>
      <c r="AM43" s="231">
        <v>0</v>
      </c>
      <c r="AN43" s="231">
        <v>514.4</v>
      </c>
      <c r="AO43" s="231">
        <v>496.9</v>
      </c>
      <c r="AP43" s="231">
        <f t="shared" si="62"/>
        <v>971.5</v>
      </c>
      <c r="AQ43" s="231">
        <v>0</v>
      </c>
      <c r="AR43" s="231">
        <v>500</v>
      </c>
      <c r="AS43" s="231">
        <v>0</v>
      </c>
      <c r="AT43" s="231">
        <v>471.5</v>
      </c>
      <c r="AU43" s="231">
        <f t="shared" si="63"/>
        <v>501.6</v>
      </c>
      <c r="AV43" s="231">
        <v>0</v>
      </c>
      <c r="AW43" s="231">
        <v>0</v>
      </c>
      <c r="AX43" s="231">
        <v>0</v>
      </c>
      <c r="AY43" s="231">
        <v>501.6</v>
      </c>
      <c r="AZ43" s="231">
        <f t="shared" si="64"/>
        <v>529.79999999999995</v>
      </c>
      <c r="BA43" s="231">
        <v>0</v>
      </c>
      <c r="BB43" s="231">
        <v>0</v>
      </c>
      <c r="BC43" s="231">
        <v>0</v>
      </c>
      <c r="BD43" s="231">
        <v>529.79999999999995</v>
      </c>
      <c r="BE43" s="231">
        <f t="shared" si="65"/>
        <v>529.79999999999995</v>
      </c>
      <c r="BF43" s="231">
        <f t="shared" si="66"/>
        <v>0</v>
      </c>
      <c r="BG43" s="231">
        <f t="shared" si="67"/>
        <v>0</v>
      </c>
      <c r="BH43" s="231">
        <f t="shared" si="68"/>
        <v>0</v>
      </c>
      <c r="BI43" s="231">
        <f t="shared" si="69"/>
        <v>529.79999999999995</v>
      </c>
      <c r="BJ43" s="231">
        <f t="shared" ref="BJ43:BJ46" si="116">BL43+BN43+BP43+BR43</f>
        <v>370.4</v>
      </c>
      <c r="BK43" s="231">
        <f t="shared" ref="BK43:BK46" si="117">BM43+BO43+BQ43+BS43</f>
        <v>352.8</v>
      </c>
      <c r="BL43" s="231">
        <v>0</v>
      </c>
      <c r="BM43" s="231">
        <v>0</v>
      </c>
      <c r="BN43" s="231">
        <v>0</v>
      </c>
      <c r="BO43" s="231">
        <v>0</v>
      </c>
      <c r="BP43" s="231">
        <v>0</v>
      </c>
      <c r="BQ43" s="231">
        <v>0</v>
      </c>
      <c r="BR43" s="231">
        <v>370.4</v>
      </c>
      <c r="BS43" s="231">
        <v>352.8</v>
      </c>
      <c r="BT43" s="231">
        <f t="shared" si="71"/>
        <v>549.9</v>
      </c>
      <c r="BU43" s="231">
        <v>0</v>
      </c>
      <c r="BV43" s="231">
        <v>100</v>
      </c>
      <c r="BW43" s="231">
        <v>0</v>
      </c>
      <c r="BX43" s="231">
        <v>449.9</v>
      </c>
      <c r="BY43" s="231">
        <f t="shared" si="72"/>
        <v>501.6</v>
      </c>
      <c r="BZ43" s="231">
        <v>0</v>
      </c>
      <c r="CA43" s="231">
        <v>0</v>
      </c>
      <c r="CB43" s="231">
        <v>0</v>
      </c>
      <c r="CC43" s="231">
        <v>501.6</v>
      </c>
      <c r="CD43" s="231">
        <f t="shared" si="73"/>
        <v>529.79999999999995</v>
      </c>
      <c r="CE43" s="231">
        <v>0</v>
      </c>
      <c r="CF43" s="231">
        <v>0</v>
      </c>
      <c r="CG43" s="231">
        <v>0</v>
      </c>
      <c r="CH43" s="231">
        <v>529.79999999999995</v>
      </c>
      <c r="CI43" s="93">
        <f t="shared" si="74"/>
        <v>529.79999999999995</v>
      </c>
      <c r="CJ43" s="93">
        <f t="shared" si="75"/>
        <v>0</v>
      </c>
      <c r="CK43" s="93">
        <f t="shared" si="76"/>
        <v>0</v>
      </c>
      <c r="CL43" s="93">
        <f t="shared" si="77"/>
        <v>0</v>
      </c>
      <c r="CM43" s="93">
        <f t="shared" si="78"/>
        <v>529.79999999999995</v>
      </c>
      <c r="CN43" s="93">
        <f t="shared" si="79"/>
        <v>496.9</v>
      </c>
      <c r="CO43" s="92">
        <f t="shared" si="80"/>
        <v>0</v>
      </c>
      <c r="CP43" s="93">
        <f t="shared" si="81"/>
        <v>0</v>
      </c>
      <c r="CQ43" s="92">
        <f t="shared" si="82"/>
        <v>0</v>
      </c>
      <c r="CR43" s="93">
        <f t="shared" si="83"/>
        <v>496.9</v>
      </c>
      <c r="CS43" s="93">
        <f t="shared" si="84"/>
        <v>971.5</v>
      </c>
      <c r="CT43" s="93">
        <f t="shared" si="85"/>
        <v>0</v>
      </c>
      <c r="CU43" s="93">
        <f t="shared" si="86"/>
        <v>500</v>
      </c>
      <c r="CV43" s="93">
        <f t="shared" si="87"/>
        <v>0</v>
      </c>
      <c r="CW43" s="93">
        <f t="shared" si="88"/>
        <v>471.5</v>
      </c>
      <c r="CX43" s="93">
        <f t="shared" si="89"/>
        <v>501.6</v>
      </c>
      <c r="CY43" s="93">
        <f t="shared" si="90"/>
        <v>0</v>
      </c>
      <c r="CZ43" s="93">
        <f t="shared" si="91"/>
        <v>0</v>
      </c>
      <c r="DA43" s="93">
        <f t="shared" si="92"/>
        <v>0</v>
      </c>
      <c r="DB43" s="93">
        <f t="shared" si="93"/>
        <v>501.6</v>
      </c>
      <c r="DC43" s="93">
        <f t="shared" si="94"/>
        <v>352.8</v>
      </c>
      <c r="DD43" s="92">
        <f t="shared" si="95"/>
        <v>0</v>
      </c>
      <c r="DE43" s="92">
        <f t="shared" si="96"/>
        <v>0</v>
      </c>
      <c r="DF43" s="92">
        <f t="shared" si="97"/>
        <v>0</v>
      </c>
      <c r="DG43" s="93">
        <f t="shared" si="98"/>
        <v>352.8</v>
      </c>
      <c r="DH43" s="93">
        <f t="shared" si="99"/>
        <v>549.9</v>
      </c>
      <c r="DI43" s="93">
        <f t="shared" si="100"/>
        <v>0</v>
      </c>
      <c r="DJ43" s="93">
        <f t="shared" si="101"/>
        <v>100</v>
      </c>
      <c r="DK43" s="93">
        <f t="shared" si="102"/>
        <v>0</v>
      </c>
      <c r="DL43" s="93">
        <f t="shared" si="103"/>
        <v>449.9</v>
      </c>
      <c r="DM43" s="93">
        <f t="shared" si="104"/>
        <v>501.6</v>
      </c>
      <c r="DN43" s="93">
        <f t="shared" si="105"/>
        <v>0</v>
      </c>
      <c r="DO43" s="93">
        <f t="shared" si="106"/>
        <v>0</v>
      </c>
      <c r="DP43" s="93">
        <f t="shared" si="107"/>
        <v>0</v>
      </c>
      <c r="DQ43" s="93">
        <f t="shared" si="108"/>
        <v>501.6</v>
      </c>
      <c r="DR43" s="82" t="s">
        <v>242</v>
      </c>
      <c r="DS43" s="14"/>
    </row>
    <row r="44" spans="1:123" s="15" customFormat="1" ht="77.25" customHeight="1" x14ac:dyDescent="0.25">
      <c r="A44" s="23" t="s">
        <v>111</v>
      </c>
      <c r="B44" s="24" t="s">
        <v>112</v>
      </c>
      <c r="C44" s="25" t="s">
        <v>167</v>
      </c>
      <c r="D44" s="26" t="s">
        <v>189</v>
      </c>
      <c r="E44" s="26" t="s">
        <v>198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29"/>
      <c r="AA44" s="229"/>
      <c r="AB44" s="229"/>
      <c r="AC44" s="229" t="s">
        <v>86</v>
      </c>
      <c r="AD44" s="229" t="s">
        <v>231</v>
      </c>
      <c r="AE44" s="230" t="s">
        <v>232</v>
      </c>
      <c r="AF44" s="231">
        <f t="shared" si="114"/>
        <v>0</v>
      </c>
      <c r="AG44" s="231">
        <f t="shared" si="115"/>
        <v>0</v>
      </c>
      <c r="AH44" s="231">
        <v>0</v>
      </c>
      <c r="AI44" s="231">
        <v>0</v>
      </c>
      <c r="AJ44" s="231">
        <v>0</v>
      </c>
      <c r="AK44" s="231">
        <v>0</v>
      </c>
      <c r="AL44" s="231">
        <v>0</v>
      </c>
      <c r="AM44" s="231">
        <v>0</v>
      </c>
      <c r="AN44" s="231">
        <v>0</v>
      </c>
      <c r="AO44" s="231">
        <v>0</v>
      </c>
      <c r="AP44" s="231">
        <f t="shared" si="62"/>
        <v>493.2</v>
      </c>
      <c r="AQ44" s="231">
        <v>0</v>
      </c>
      <c r="AR44" s="231">
        <v>0</v>
      </c>
      <c r="AS44" s="231">
        <v>0</v>
      </c>
      <c r="AT44" s="231">
        <v>493.2</v>
      </c>
      <c r="AU44" s="231">
        <f t="shared" si="63"/>
        <v>493.2</v>
      </c>
      <c r="AV44" s="231">
        <v>0</v>
      </c>
      <c r="AW44" s="231">
        <v>0</v>
      </c>
      <c r="AX44" s="231">
        <v>0</v>
      </c>
      <c r="AY44" s="231">
        <v>493.2</v>
      </c>
      <c r="AZ44" s="231">
        <f t="shared" si="64"/>
        <v>493.2</v>
      </c>
      <c r="BA44" s="231">
        <v>0</v>
      </c>
      <c r="BB44" s="231">
        <v>0</v>
      </c>
      <c r="BC44" s="231">
        <v>0</v>
      </c>
      <c r="BD44" s="231">
        <v>493.2</v>
      </c>
      <c r="BE44" s="231">
        <f t="shared" si="65"/>
        <v>493.2</v>
      </c>
      <c r="BF44" s="231">
        <f t="shared" si="66"/>
        <v>0</v>
      </c>
      <c r="BG44" s="231">
        <f t="shared" si="67"/>
        <v>0</v>
      </c>
      <c r="BH44" s="231">
        <f t="shared" si="68"/>
        <v>0</v>
      </c>
      <c r="BI44" s="231">
        <f t="shared" si="69"/>
        <v>493.2</v>
      </c>
      <c r="BJ44" s="231">
        <f t="shared" si="116"/>
        <v>0</v>
      </c>
      <c r="BK44" s="231">
        <f t="shared" si="117"/>
        <v>0</v>
      </c>
      <c r="BL44" s="231">
        <v>0</v>
      </c>
      <c r="BM44" s="231">
        <v>0</v>
      </c>
      <c r="BN44" s="231">
        <v>0</v>
      </c>
      <c r="BO44" s="231">
        <v>0</v>
      </c>
      <c r="BP44" s="231">
        <v>0</v>
      </c>
      <c r="BQ44" s="231">
        <v>0</v>
      </c>
      <c r="BR44" s="231">
        <v>0</v>
      </c>
      <c r="BS44" s="231">
        <v>0</v>
      </c>
      <c r="BT44" s="231">
        <f t="shared" si="71"/>
        <v>493.2</v>
      </c>
      <c r="BU44" s="231">
        <v>0</v>
      </c>
      <c r="BV44" s="231">
        <v>0</v>
      </c>
      <c r="BW44" s="231">
        <v>0</v>
      </c>
      <c r="BX44" s="231">
        <v>493.2</v>
      </c>
      <c r="BY44" s="231">
        <f t="shared" si="72"/>
        <v>493.2</v>
      </c>
      <c r="BZ44" s="231">
        <v>0</v>
      </c>
      <c r="CA44" s="231">
        <v>0</v>
      </c>
      <c r="CB44" s="231">
        <v>0</v>
      </c>
      <c r="CC44" s="231">
        <v>493.2</v>
      </c>
      <c r="CD44" s="231">
        <f t="shared" si="73"/>
        <v>493.2</v>
      </c>
      <c r="CE44" s="231">
        <v>0</v>
      </c>
      <c r="CF44" s="231">
        <v>0</v>
      </c>
      <c r="CG44" s="231">
        <v>0</v>
      </c>
      <c r="CH44" s="231">
        <v>493.2</v>
      </c>
      <c r="CI44" s="93">
        <f t="shared" si="74"/>
        <v>493.2</v>
      </c>
      <c r="CJ44" s="93">
        <f t="shared" si="75"/>
        <v>0</v>
      </c>
      <c r="CK44" s="93">
        <f t="shared" si="76"/>
        <v>0</v>
      </c>
      <c r="CL44" s="93">
        <f t="shared" si="77"/>
        <v>0</v>
      </c>
      <c r="CM44" s="93">
        <f t="shared" si="78"/>
        <v>493.2</v>
      </c>
      <c r="CN44" s="93">
        <f t="shared" si="79"/>
        <v>0</v>
      </c>
      <c r="CO44" s="92">
        <f t="shared" si="80"/>
        <v>0</v>
      </c>
      <c r="CP44" s="93">
        <f t="shared" si="81"/>
        <v>0</v>
      </c>
      <c r="CQ44" s="92">
        <f t="shared" si="82"/>
        <v>0</v>
      </c>
      <c r="CR44" s="93">
        <f t="shared" si="83"/>
        <v>0</v>
      </c>
      <c r="CS44" s="93">
        <f t="shared" si="84"/>
        <v>493.2</v>
      </c>
      <c r="CT44" s="93">
        <f t="shared" si="85"/>
        <v>0</v>
      </c>
      <c r="CU44" s="93">
        <f t="shared" si="86"/>
        <v>0</v>
      </c>
      <c r="CV44" s="93">
        <f t="shared" si="87"/>
        <v>0</v>
      </c>
      <c r="CW44" s="93">
        <f t="shared" si="88"/>
        <v>493.2</v>
      </c>
      <c r="CX44" s="93">
        <f t="shared" si="89"/>
        <v>493.2</v>
      </c>
      <c r="CY44" s="93">
        <f t="shared" si="90"/>
        <v>0</v>
      </c>
      <c r="CZ44" s="93">
        <f t="shared" si="91"/>
        <v>0</v>
      </c>
      <c r="DA44" s="93">
        <f t="shared" si="92"/>
        <v>0</v>
      </c>
      <c r="DB44" s="93">
        <f t="shared" si="93"/>
        <v>493.2</v>
      </c>
      <c r="DC44" s="93">
        <f t="shared" si="94"/>
        <v>0</v>
      </c>
      <c r="DD44" s="92">
        <f t="shared" si="95"/>
        <v>0</v>
      </c>
      <c r="DE44" s="92">
        <f t="shared" si="96"/>
        <v>0</v>
      </c>
      <c r="DF44" s="92">
        <f t="shared" si="97"/>
        <v>0</v>
      </c>
      <c r="DG44" s="93">
        <f t="shared" si="98"/>
        <v>0</v>
      </c>
      <c r="DH44" s="93">
        <f t="shared" si="99"/>
        <v>493.2</v>
      </c>
      <c r="DI44" s="93">
        <f t="shared" si="100"/>
        <v>0</v>
      </c>
      <c r="DJ44" s="93">
        <f t="shared" si="101"/>
        <v>0</v>
      </c>
      <c r="DK44" s="93">
        <f t="shared" si="102"/>
        <v>0</v>
      </c>
      <c r="DL44" s="93">
        <f t="shared" si="103"/>
        <v>493.2</v>
      </c>
      <c r="DM44" s="93">
        <f t="shared" si="104"/>
        <v>493.2</v>
      </c>
      <c r="DN44" s="93">
        <f t="shared" si="105"/>
        <v>0</v>
      </c>
      <c r="DO44" s="93">
        <f t="shared" si="106"/>
        <v>0</v>
      </c>
      <c r="DP44" s="93">
        <f t="shared" si="107"/>
        <v>0</v>
      </c>
      <c r="DQ44" s="93">
        <f t="shared" si="108"/>
        <v>493.2</v>
      </c>
      <c r="DR44" s="82" t="s">
        <v>242</v>
      </c>
      <c r="DS44" s="14"/>
    </row>
    <row r="45" spans="1:123" s="15" customFormat="1" ht="88.5" customHeight="1" x14ac:dyDescent="0.25">
      <c r="A45" s="23" t="s">
        <v>113</v>
      </c>
      <c r="B45" s="24" t="s">
        <v>114</v>
      </c>
      <c r="C45" s="25" t="s">
        <v>167</v>
      </c>
      <c r="D45" s="26" t="s">
        <v>190</v>
      </c>
      <c r="E45" s="26" t="s">
        <v>198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29"/>
      <c r="AA45" s="229"/>
      <c r="AB45" s="229"/>
      <c r="AC45" s="229" t="s">
        <v>115</v>
      </c>
      <c r="AD45" s="229" t="s">
        <v>231</v>
      </c>
      <c r="AE45" s="230" t="s">
        <v>236</v>
      </c>
      <c r="AF45" s="231">
        <f t="shared" si="114"/>
        <v>11928.3</v>
      </c>
      <c r="AG45" s="231">
        <f t="shared" si="115"/>
        <v>10797</v>
      </c>
      <c r="AH45" s="231">
        <v>2464</v>
      </c>
      <c r="AI45" s="231">
        <v>2450</v>
      </c>
      <c r="AJ45" s="231">
        <v>6264.8</v>
      </c>
      <c r="AK45" s="231">
        <v>5362.5</v>
      </c>
      <c r="AL45" s="231">
        <v>0</v>
      </c>
      <c r="AM45" s="231">
        <v>0</v>
      </c>
      <c r="AN45" s="231">
        <v>3199.5</v>
      </c>
      <c r="AO45" s="231">
        <v>2984.5</v>
      </c>
      <c r="AP45" s="231">
        <f t="shared" si="62"/>
        <v>4043.2</v>
      </c>
      <c r="AQ45" s="231">
        <v>0</v>
      </c>
      <c r="AR45" s="231">
        <v>0</v>
      </c>
      <c r="AS45" s="231">
        <v>0</v>
      </c>
      <c r="AT45" s="231">
        <f>4543.2-500</f>
        <v>4043.2</v>
      </c>
      <c r="AU45" s="231">
        <f t="shared" si="63"/>
        <v>3525</v>
      </c>
      <c r="AV45" s="231">
        <v>0</v>
      </c>
      <c r="AW45" s="231">
        <v>0</v>
      </c>
      <c r="AX45" s="231">
        <v>0</v>
      </c>
      <c r="AY45" s="231">
        <v>3525</v>
      </c>
      <c r="AZ45" s="231">
        <f t="shared" si="64"/>
        <v>15399</v>
      </c>
      <c r="BA45" s="231">
        <v>0</v>
      </c>
      <c r="BB45" s="231">
        <v>10522</v>
      </c>
      <c r="BC45" s="231">
        <v>0</v>
      </c>
      <c r="BD45" s="231">
        <f>3377-40.85+45+1040.85+455</f>
        <v>4877</v>
      </c>
      <c r="BE45" s="231">
        <f t="shared" si="65"/>
        <v>15399</v>
      </c>
      <c r="BF45" s="231">
        <f t="shared" si="66"/>
        <v>0</v>
      </c>
      <c r="BG45" s="231">
        <f t="shared" si="67"/>
        <v>10522</v>
      </c>
      <c r="BH45" s="231">
        <f t="shared" si="68"/>
        <v>0</v>
      </c>
      <c r="BI45" s="231">
        <f t="shared" si="69"/>
        <v>4877</v>
      </c>
      <c r="BJ45" s="231">
        <f t="shared" si="116"/>
        <v>11228.3</v>
      </c>
      <c r="BK45" s="231">
        <f t="shared" si="117"/>
        <v>10097</v>
      </c>
      <c r="BL45" s="231">
        <v>2464</v>
      </c>
      <c r="BM45" s="231">
        <v>2450</v>
      </c>
      <c r="BN45" s="231">
        <v>5564.8</v>
      </c>
      <c r="BO45" s="231">
        <v>4662.5</v>
      </c>
      <c r="BP45" s="231">
        <v>0</v>
      </c>
      <c r="BQ45" s="231">
        <v>0</v>
      </c>
      <c r="BR45" s="231">
        <v>3199.5</v>
      </c>
      <c r="BS45" s="231">
        <v>2984.5</v>
      </c>
      <c r="BT45" s="231">
        <f t="shared" si="71"/>
        <v>4543.2</v>
      </c>
      <c r="BU45" s="231">
        <v>0</v>
      </c>
      <c r="BV45" s="231">
        <v>0</v>
      </c>
      <c r="BW45" s="231">
        <v>0</v>
      </c>
      <c r="BX45" s="231">
        <v>4543.2</v>
      </c>
      <c r="BY45" s="231">
        <f t="shared" si="72"/>
        <v>3525</v>
      </c>
      <c r="BZ45" s="231">
        <v>0</v>
      </c>
      <c r="CA45" s="231">
        <v>0</v>
      </c>
      <c r="CB45" s="231">
        <v>0</v>
      </c>
      <c r="CC45" s="231">
        <v>3525</v>
      </c>
      <c r="CD45" s="231">
        <f t="shared" si="73"/>
        <v>15399</v>
      </c>
      <c r="CE45" s="231">
        <v>0</v>
      </c>
      <c r="CF45" s="231">
        <f>10522+455</f>
        <v>10977</v>
      </c>
      <c r="CG45" s="231">
        <v>0</v>
      </c>
      <c r="CH45" s="231">
        <f>3377-40.85+45+1040.85</f>
        <v>4422</v>
      </c>
      <c r="CI45" s="93">
        <f t="shared" si="74"/>
        <v>15399</v>
      </c>
      <c r="CJ45" s="93">
        <f t="shared" si="75"/>
        <v>0</v>
      </c>
      <c r="CK45" s="93">
        <f t="shared" si="76"/>
        <v>10977</v>
      </c>
      <c r="CL45" s="93">
        <f t="shared" si="77"/>
        <v>0</v>
      </c>
      <c r="CM45" s="93">
        <f t="shared" si="78"/>
        <v>4422</v>
      </c>
      <c r="CN45" s="93">
        <f t="shared" si="79"/>
        <v>10797</v>
      </c>
      <c r="CO45" s="92">
        <f t="shared" si="80"/>
        <v>2450</v>
      </c>
      <c r="CP45" s="93">
        <f t="shared" si="81"/>
        <v>5362.5</v>
      </c>
      <c r="CQ45" s="92">
        <f t="shared" si="82"/>
        <v>0</v>
      </c>
      <c r="CR45" s="93">
        <f t="shared" si="83"/>
        <v>2984.5</v>
      </c>
      <c r="CS45" s="93">
        <f t="shared" si="84"/>
        <v>4043.2</v>
      </c>
      <c r="CT45" s="93">
        <f t="shared" si="85"/>
        <v>0</v>
      </c>
      <c r="CU45" s="93">
        <f t="shared" si="86"/>
        <v>0</v>
      </c>
      <c r="CV45" s="93">
        <f t="shared" si="87"/>
        <v>0</v>
      </c>
      <c r="CW45" s="93">
        <f t="shared" si="88"/>
        <v>4043.2</v>
      </c>
      <c r="CX45" s="93">
        <f t="shared" si="89"/>
        <v>3525</v>
      </c>
      <c r="CY45" s="93">
        <f t="shared" si="90"/>
        <v>0</v>
      </c>
      <c r="CZ45" s="93">
        <f t="shared" si="91"/>
        <v>0</v>
      </c>
      <c r="DA45" s="93">
        <f t="shared" si="92"/>
        <v>0</v>
      </c>
      <c r="DB45" s="93">
        <f t="shared" si="93"/>
        <v>3525</v>
      </c>
      <c r="DC45" s="93">
        <f t="shared" si="94"/>
        <v>10097</v>
      </c>
      <c r="DD45" s="92">
        <f t="shared" si="95"/>
        <v>2450</v>
      </c>
      <c r="DE45" s="92">
        <f t="shared" si="96"/>
        <v>4662.5</v>
      </c>
      <c r="DF45" s="92">
        <f t="shared" si="97"/>
        <v>0</v>
      </c>
      <c r="DG45" s="93">
        <f t="shared" si="98"/>
        <v>2984.5</v>
      </c>
      <c r="DH45" s="93">
        <f t="shared" si="99"/>
        <v>4543.2</v>
      </c>
      <c r="DI45" s="93">
        <f t="shared" si="100"/>
        <v>0</v>
      </c>
      <c r="DJ45" s="93">
        <f t="shared" si="101"/>
        <v>0</v>
      </c>
      <c r="DK45" s="93">
        <f t="shared" si="102"/>
        <v>0</v>
      </c>
      <c r="DL45" s="93">
        <f t="shared" si="103"/>
        <v>4543.2</v>
      </c>
      <c r="DM45" s="93">
        <f t="shared" si="104"/>
        <v>3525</v>
      </c>
      <c r="DN45" s="93">
        <f t="shared" si="105"/>
        <v>0</v>
      </c>
      <c r="DO45" s="93">
        <f t="shared" si="106"/>
        <v>0</v>
      </c>
      <c r="DP45" s="93">
        <f t="shared" si="107"/>
        <v>0</v>
      </c>
      <c r="DQ45" s="93">
        <f t="shared" si="108"/>
        <v>3525</v>
      </c>
      <c r="DR45" s="82" t="s">
        <v>242</v>
      </c>
      <c r="DS45" s="14"/>
    </row>
    <row r="46" spans="1:123" s="15" customFormat="1" ht="408.75" customHeight="1" x14ac:dyDescent="0.25">
      <c r="A46" s="23" t="s">
        <v>116</v>
      </c>
      <c r="B46" s="24" t="s">
        <v>117</v>
      </c>
      <c r="C46" s="25" t="s">
        <v>170</v>
      </c>
      <c r="D46" s="26" t="s">
        <v>191</v>
      </c>
      <c r="E46" s="26" t="s">
        <v>201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29"/>
      <c r="AA46" s="229"/>
      <c r="AB46" s="229"/>
      <c r="AC46" s="229" t="s">
        <v>118</v>
      </c>
      <c r="AD46" s="229" t="s">
        <v>233</v>
      </c>
      <c r="AE46" s="230" t="s">
        <v>95</v>
      </c>
      <c r="AF46" s="231">
        <f t="shared" si="114"/>
        <v>413.5</v>
      </c>
      <c r="AG46" s="231">
        <f t="shared" si="115"/>
        <v>411.2</v>
      </c>
      <c r="AH46" s="231">
        <v>0</v>
      </c>
      <c r="AI46" s="231">
        <v>0</v>
      </c>
      <c r="AJ46" s="231">
        <v>0</v>
      </c>
      <c r="AK46" s="231">
        <v>0</v>
      </c>
      <c r="AL46" s="231">
        <v>0</v>
      </c>
      <c r="AM46" s="231">
        <v>0</v>
      </c>
      <c r="AN46" s="231">
        <v>413.5</v>
      </c>
      <c r="AO46" s="231">
        <v>411.2</v>
      </c>
      <c r="AP46" s="231">
        <f t="shared" si="62"/>
        <v>560.4</v>
      </c>
      <c r="AQ46" s="231">
        <v>0</v>
      </c>
      <c r="AR46" s="231">
        <v>0</v>
      </c>
      <c r="AS46" s="231">
        <v>0</v>
      </c>
      <c r="AT46" s="231">
        <v>560.4</v>
      </c>
      <c r="AU46" s="231">
        <f t="shared" si="63"/>
        <v>630</v>
      </c>
      <c r="AV46" s="231">
        <v>0</v>
      </c>
      <c r="AW46" s="231">
        <v>0</v>
      </c>
      <c r="AX46" s="231">
        <v>0</v>
      </c>
      <c r="AY46" s="231">
        <v>630</v>
      </c>
      <c r="AZ46" s="231">
        <f t="shared" si="64"/>
        <v>200</v>
      </c>
      <c r="BA46" s="231">
        <v>0</v>
      </c>
      <c r="BB46" s="231">
        <v>0</v>
      </c>
      <c r="BC46" s="231">
        <v>0</v>
      </c>
      <c r="BD46" s="231">
        <f>230-30</f>
        <v>200</v>
      </c>
      <c r="BE46" s="231">
        <f t="shared" si="65"/>
        <v>200</v>
      </c>
      <c r="BF46" s="231">
        <f t="shared" si="66"/>
        <v>0</v>
      </c>
      <c r="BG46" s="231">
        <f t="shared" si="67"/>
        <v>0</v>
      </c>
      <c r="BH46" s="231">
        <f t="shared" si="68"/>
        <v>0</v>
      </c>
      <c r="BI46" s="231">
        <f t="shared" si="69"/>
        <v>200</v>
      </c>
      <c r="BJ46" s="231">
        <f t="shared" si="116"/>
        <v>413.5</v>
      </c>
      <c r="BK46" s="231">
        <f t="shared" si="117"/>
        <v>411.2</v>
      </c>
      <c r="BL46" s="231">
        <v>0</v>
      </c>
      <c r="BM46" s="231">
        <v>0</v>
      </c>
      <c r="BN46" s="231">
        <v>0</v>
      </c>
      <c r="BO46" s="231">
        <v>0</v>
      </c>
      <c r="BP46" s="231">
        <v>0</v>
      </c>
      <c r="BQ46" s="231">
        <v>0</v>
      </c>
      <c r="BR46" s="231">
        <v>413.5</v>
      </c>
      <c r="BS46" s="231">
        <v>411.2</v>
      </c>
      <c r="BT46" s="231">
        <f t="shared" si="71"/>
        <v>560.4</v>
      </c>
      <c r="BU46" s="231">
        <v>0</v>
      </c>
      <c r="BV46" s="231">
        <v>0</v>
      </c>
      <c r="BW46" s="231">
        <v>0</v>
      </c>
      <c r="BX46" s="231">
        <v>560.4</v>
      </c>
      <c r="BY46" s="231">
        <f t="shared" si="72"/>
        <v>630</v>
      </c>
      <c r="BZ46" s="231">
        <v>0</v>
      </c>
      <c r="CA46" s="231">
        <v>0</v>
      </c>
      <c r="CB46" s="231">
        <v>0</v>
      </c>
      <c r="CC46" s="231">
        <v>630</v>
      </c>
      <c r="CD46" s="231">
        <f t="shared" si="73"/>
        <v>200</v>
      </c>
      <c r="CE46" s="231">
        <v>0</v>
      </c>
      <c r="CF46" s="231">
        <v>0</v>
      </c>
      <c r="CG46" s="231">
        <v>0</v>
      </c>
      <c r="CH46" s="231">
        <f>230-30</f>
        <v>200</v>
      </c>
      <c r="CI46" s="93">
        <f t="shared" si="74"/>
        <v>200</v>
      </c>
      <c r="CJ46" s="93">
        <f t="shared" si="75"/>
        <v>0</v>
      </c>
      <c r="CK46" s="93">
        <f t="shared" si="76"/>
        <v>0</v>
      </c>
      <c r="CL46" s="93">
        <f t="shared" si="77"/>
        <v>0</v>
      </c>
      <c r="CM46" s="93">
        <f t="shared" si="78"/>
        <v>200</v>
      </c>
      <c r="CN46" s="93">
        <f t="shared" si="79"/>
        <v>411.2</v>
      </c>
      <c r="CO46" s="92">
        <f t="shared" si="80"/>
        <v>0</v>
      </c>
      <c r="CP46" s="93">
        <f t="shared" si="81"/>
        <v>0</v>
      </c>
      <c r="CQ46" s="92">
        <f t="shared" si="82"/>
        <v>0</v>
      </c>
      <c r="CR46" s="93">
        <f t="shared" si="83"/>
        <v>411.2</v>
      </c>
      <c r="CS46" s="93">
        <f t="shared" si="84"/>
        <v>560.4</v>
      </c>
      <c r="CT46" s="93">
        <f t="shared" si="85"/>
        <v>0</v>
      </c>
      <c r="CU46" s="93">
        <f t="shared" si="86"/>
        <v>0</v>
      </c>
      <c r="CV46" s="93">
        <f t="shared" si="87"/>
        <v>0</v>
      </c>
      <c r="CW46" s="93">
        <f t="shared" si="88"/>
        <v>560.4</v>
      </c>
      <c r="CX46" s="93">
        <f t="shared" si="89"/>
        <v>630</v>
      </c>
      <c r="CY46" s="93">
        <f t="shared" si="90"/>
        <v>0</v>
      </c>
      <c r="CZ46" s="93">
        <f t="shared" si="91"/>
        <v>0</v>
      </c>
      <c r="DA46" s="93">
        <f t="shared" si="92"/>
        <v>0</v>
      </c>
      <c r="DB46" s="93">
        <f t="shared" si="93"/>
        <v>630</v>
      </c>
      <c r="DC46" s="93">
        <f t="shared" si="94"/>
        <v>411.2</v>
      </c>
      <c r="DD46" s="92">
        <f t="shared" si="95"/>
        <v>0</v>
      </c>
      <c r="DE46" s="92">
        <f t="shared" si="96"/>
        <v>0</v>
      </c>
      <c r="DF46" s="92">
        <f t="shared" si="97"/>
        <v>0</v>
      </c>
      <c r="DG46" s="93">
        <f t="shared" si="98"/>
        <v>411.2</v>
      </c>
      <c r="DH46" s="93">
        <f t="shared" si="99"/>
        <v>560.4</v>
      </c>
      <c r="DI46" s="93">
        <f t="shared" si="100"/>
        <v>0</v>
      </c>
      <c r="DJ46" s="93">
        <f t="shared" si="101"/>
        <v>0</v>
      </c>
      <c r="DK46" s="93">
        <f t="shared" si="102"/>
        <v>0</v>
      </c>
      <c r="DL46" s="93">
        <f t="shared" si="103"/>
        <v>560.4</v>
      </c>
      <c r="DM46" s="93">
        <f t="shared" si="104"/>
        <v>630</v>
      </c>
      <c r="DN46" s="93">
        <f t="shared" si="105"/>
        <v>0</v>
      </c>
      <c r="DO46" s="93">
        <f t="shared" si="106"/>
        <v>0</v>
      </c>
      <c r="DP46" s="93">
        <f t="shared" si="107"/>
        <v>0</v>
      </c>
      <c r="DQ46" s="93">
        <f t="shared" si="108"/>
        <v>630</v>
      </c>
      <c r="DR46" s="82" t="s">
        <v>242</v>
      </c>
      <c r="DS46" s="14"/>
    </row>
    <row r="47" spans="1:123" s="15" customFormat="1" ht="44.25" customHeight="1" x14ac:dyDescent="0.25">
      <c r="A47" s="23" t="s">
        <v>119</v>
      </c>
      <c r="B47" s="24" t="s">
        <v>120</v>
      </c>
      <c r="C47" s="25" t="s">
        <v>167</v>
      </c>
      <c r="D47" s="26" t="s">
        <v>192</v>
      </c>
      <c r="E47" s="26" t="s">
        <v>198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29"/>
      <c r="AA47" s="229"/>
      <c r="AB47" s="229"/>
      <c r="AC47" s="229" t="s">
        <v>115</v>
      </c>
      <c r="AD47" s="229" t="s">
        <v>233</v>
      </c>
      <c r="AE47" s="230" t="s">
        <v>95</v>
      </c>
      <c r="AF47" s="231">
        <f t="shared" si="114"/>
        <v>36.299999999999997</v>
      </c>
      <c r="AG47" s="231">
        <f t="shared" si="115"/>
        <v>29.7</v>
      </c>
      <c r="AH47" s="231">
        <v>0</v>
      </c>
      <c r="AI47" s="231">
        <v>0</v>
      </c>
      <c r="AJ47" s="231">
        <v>0</v>
      </c>
      <c r="AK47" s="231">
        <v>0</v>
      </c>
      <c r="AL47" s="231">
        <v>0</v>
      </c>
      <c r="AM47" s="231">
        <v>0</v>
      </c>
      <c r="AN47" s="231">
        <v>36.299999999999997</v>
      </c>
      <c r="AO47" s="231">
        <v>29.7</v>
      </c>
      <c r="AP47" s="231">
        <f t="shared" si="62"/>
        <v>70</v>
      </c>
      <c r="AQ47" s="231">
        <v>0</v>
      </c>
      <c r="AR47" s="231">
        <v>0</v>
      </c>
      <c r="AS47" s="231">
        <v>0</v>
      </c>
      <c r="AT47" s="231">
        <v>70</v>
      </c>
      <c r="AU47" s="231">
        <f t="shared" si="63"/>
        <v>0</v>
      </c>
      <c r="AV47" s="231">
        <v>0</v>
      </c>
      <c r="AW47" s="231">
        <v>0</v>
      </c>
      <c r="AX47" s="231">
        <v>0</v>
      </c>
      <c r="AY47" s="231">
        <v>0</v>
      </c>
      <c r="AZ47" s="231">
        <f t="shared" si="64"/>
        <v>0</v>
      </c>
      <c r="BA47" s="231">
        <v>0</v>
      </c>
      <c r="BB47" s="231">
        <v>0</v>
      </c>
      <c r="BC47" s="231">
        <v>0</v>
      </c>
      <c r="BD47" s="231">
        <v>0</v>
      </c>
      <c r="BE47" s="231">
        <f t="shared" si="65"/>
        <v>0</v>
      </c>
      <c r="BF47" s="231">
        <f t="shared" si="66"/>
        <v>0</v>
      </c>
      <c r="BG47" s="231">
        <f t="shared" si="67"/>
        <v>0</v>
      </c>
      <c r="BH47" s="231">
        <f t="shared" si="68"/>
        <v>0</v>
      </c>
      <c r="BI47" s="231">
        <f t="shared" si="69"/>
        <v>0</v>
      </c>
      <c r="BJ47" s="231">
        <f t="shared" ref="BJ47:BJ48" si="118">BL47+BN47+BP47+BR47</f>
        <v>36.299999999999997</v>
      </c>
      <c r="BK47" s="231">
        <f t="shared" ref="BK47:BK48" si="119">BM47+BO47+BQ47+BS47</f>
        <v>29.7</v>
      </c>
      <c r="BL47" s="231">
        <v>0</v>
      </c>
      <c r="BM47" s="231">
        <v>0</v>
      </c>
      <c r="BN47" s="231">
        <v>0</v>
      </c>
      <c r="BO47" s="231">
        <v>0</v>
      </c>
      <c r="BP47" s="231">
        <v>0</v>
      </c>
      <c r="BQ47" s="231">
        <v>0</v>
      </c>
      <c r="BR47" s="231">
        <v>36.299999999999997</v>
      </c>
      <c r="BS47" s="231">
        <v>29.7</v>
      </c>
      <c r="BT47" s="231">
        <f t="shared" si="71"/>
        <v>70</v>
      </c>
      <c r="BU47" s="231">
        <v>0</v>
      </c>
      <c r="BV47" s="231">
        <v>0</v>
      </c>
      <c r="BW47" s="231">
        <v>0</v>
      </c>
      <c r="BX47" s="231">
        <v>70</v>
      </c>
      <c r="BY47" s="231">
        <f t="shared" si="72"/>
        <v>0</v>
      </c>
      <c r="BZ47" s="231">
        <v>0</v>
      </c>
      <c r="CA47" s="231">
        <v>0</v>
      </c>
      <c r="CB47" s="231">
        <v>0</v>
      </c>
      <c r="CC47" s="231">
        <v>0</v>
      </c>
      <c r="CD47" s="231">
        <f t="shared" si="73"/>
        <v>0</v>
      </c>
      <c r="CE47" s="231">
        <v>0</v>
      </c>
      <c r="CF47" s="231">
        <v>0</v>
      </c>
      <c r="CG47" s="231">
        <v>0</v>
      </c>
      <c r="CH47" s="231">
        <v>0</v>
      </c>
      <c r="CI47" s="93">
        <f t="shared" si="74"/>
        <v>0</v>
      </c>
      <c r="CJ47" s="93">
        <f t="shared" si="75"/>
        <v>0</v>
      </c>
      <c r="CK47" s="93">
        <f t="shared" si="76"/>
        <v>0</v>
      </c>
      <c r="CL47" s="93">
        <f t="shared" si="77"/>
        <v>0</v>
      </c>
      <c r="CM47" s="93">
        <f t="shared" si="78"/>
        <v>0</v>
      </c>
      <c r="CN47" s="93">
        <f t="shared" si="79"/>
        <v>29.7</v>
      </c>
      <c r="CO47" s="92">
        <f t="shared" si="80"/>
        <v>0</v>
      </c>
      <c r="CP47" s="93">
        <f t="shared" si="81"/>
        <v>0</v>
      </c>
      <c r="CQ47" s="92">
        <f t="shared" si="82"/>
        <v>0</v>
      </c>
      <c r="CR47" s="93">
        <f t="shared" si="83"/>
        <v>29.7</v>
      </c>
      <c r="CS47" s="93">
        <f t="shared" si="84"/>
        <v>70</v>
      </c>
      <c r="CT47" s="93">
        <f t="shared" si="85"/>
        <v>0</v>
      </c>
      <c r="CU47" s="93">
        <f t="shared" si="86"/>
        <v>0</v>
      </c>
      <c r="CV47" s="93">
        <f t="shared" si="87"/>
        <v>0</v>
      </c>
      <c r="CW47" s="93">
        <f t="shared" si="88"/>
        <v>70</v>
      </c>
      <c r="CX47" s="93">
        <f t="shared" si="89"/>
        <v>0</v>
      </c>
      <c r="CY47" s="93">
        <f t="shared" si="90"/>
        <v>0</v>
      </c>
      <c r="CZ47" s="93">
        <f t="shared" si="91"/>
        <v>0</v>
      </c>
      <c r="DA47" s="93">
        <f t="shared" si="92"/>
        <v>0</v>
      </c>
      <c r="DB47" s="93">
        <f t="shared" si="93"/>
        <v>0</v>
      </c>
      <c r="DC47" s="93">
        <f t="shared" si="94"/>
        <v>29.7</v>
      </c>
      <c r="DD47" s="92">
        <f t="shared" si="95"/>
        <v>0</v>
      </c>
      <c r="DE47" s="92">
        <f t="shared" si="96"/>
        <v>0</v>
      </c>
      <c r="DF47" s="92">
        <f t="shared" si="97"/>
        <v>0</v>
      </c>
      <c r="DG47" s="93">
        <f t="shared" si="98"/>
        <v>29.7</v>
      </c>
      <c r="DH47" s="93">
        <f t="shared" si="99"/>
        <v>70</v>
      </c>
      <c r="DI47" s="93">
        <f t="shared" si="100"/>
        <v>0</v>
      </c>
      <c r="DJ47" s="93">
        <f t="shared" si="101"/>
        <v>0</v>
      </c>
      <c r="DK47" s="93">
        <f t="shared" si="102"/>
        <v>0</v>
      </c>
      <c r="DL47" s="93">
        <f t="shared" si="103"/>
        <v>70</v>
      </c>
      <c r="DM47" s="93">
        <f t="shared" si="104"/>
        <v>0</v>
      </c>
      <c r="DN47" s="93">
        <f t="shared" si="105"/>
        <v>0</v>
      </c>
      <c r="DO47" s="93">
        <f t="shared" si="106"/>
        <v>0</v>
      </c>
      <c r="DP47" s="93">
        <f t="shared" si="107"/>
        <v>0</v>
      </c>
      <c r="DQ47" s="93">
        <f t="shared" si="108"/>
        <v>0</v>
      </c>
      <c r="DR47" s="82" t="s">
        <v>242</v>
      </c>
      <c r="DS47" s="14"/>
    </row>
    <row r="48" spans="1:123" s="15" customFormat="1" ht="57" customHeight="1" x14ac:dyDescent="0.25">
      <c r="A48" s="23" t="s">
        <v>121</v>
      </c>
      <c r="B48" s="24" t="s">
        <v>122</v>
      </c>
      <c r="C48" s="25" t="s">
        <v>167</v>
      </c>
      <c r="D48" s="26" t="s">
        <v>193</v>
      </c>
      <c r="E48" s="26" t="s">
        <v>198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52" t="s">
        <v>220</v>
      </c>
      <c r="X48" s="26" t="s">
        <v>221</v>
      </c>
      <c r="Y48" s="26" t="s">
        <v>123</v>
      </c>
      <c r="Z48" s="229"/>
      <c r="AA48" s="229"/>
      <c r="AB48" s="229"/>
      <c r="AC48" s="229" t="s">
        <v>124</v>
      </c>
      <c r="AD48" s="229" t="s">
        <v>239</v>
      </c>
      <c r="AE48" s="230" t="s">
        <v>239</v>
      </c>
      <c r="AF48" s="231">
        <f t="shared" si="114"/>
        <v>148</v>
      </c>
      <c r="AG48" s="231">
        <f t="shared" si="115"/>
        <v>148</v>
      </c>
      <c r="AH48" s="231">
        <v>0</v>
      </c>
      <c r="AI48" s="231">
        <v>0</v>
      </c>
      <c r="AJ48" s="231">
        <v>0</v>
      </c>
      <c r="AK48" s="231">
        <v>0</v>
      </c>
      <c r="AL48" s="231">
        <v>0</v>
      </c>
      <c r="AM48" s="231">
        <v>0</v>
      </c>
      <c r="AN48" s="231">
        <v>148</v>
      </c>
      <c r="AO48" s="231">
        <v>148</v>
      </c>
      <c r="AP48" s="231">
        <f t="shared" si="62"/>
        <v>172</v>
      </c>
      <c r="AQ48" s="231">
        <v>0</v>
      </c>
      <c r="AR48" s="231">
        <v>0</v>
      </c>
      <c r="AS48" s="231">
        <v>0</v>
      </c>
      <c r="AT48" s="231">
        <v>172</v>
      </c>
      <c r="AU48" s="231">
        <f t="shared" si="63"/>
        <v>172</v>
      </c>
      <c r="AV48" s="231">
        <v>0</v>
      </c>
      <c r="AW48" s="231">
        <v>0</v>
      </c>
      <c r="AX48" s="231">
        <v>0</v>
      </c>
      <c r="AY48" s="231">
        <v>172</v>
      </c>
      <c r="AZ48" s="231">
        <f t="shared" si="64"/>
        <v>172</v>
      </c>
      <c r="BA48" s="231">
        <v>0</v>
      </c>
      <c r="BB48" s="231">
        <v>0</v>
      </c>
      <c r="BC48" s="231">
        <v>0</v>
      </c>
      <c r="BD48" s="231">
        <v>172</v>
      </c>
      <c r="BE48" s="231">
        <f t="shared" si="65"/>
        <v>172</v>
      </c>
      <c r="BF48" s="231">
        <f t="shared" si="66"/>
        <v>0</v>
      </c>
      <c r="BG48" s="231">
        <f t="shared" si="67"/>
        <v>0</v>
      </c>
      <c r="BH48" s="231">
        <f t="shared" si="68"/>
        <v>0</v>
      </c>
      <c r="BI48" s="231">
        <f t="shared" si="69"/>
        <v>172</v>
      </c>
      <c r="BJ48" s="231">
        <f t="shared" si="118"/>
        <v>148</v>
      </c>
      <c r="BK48" s="231">
        <f t="shared" si="119"/>
        <v>148</v>
      </c>
      <c r="BL48" s="231">
        <v>0</v>
      </c>
      <c r="BM48" s="231">
        <v>0</v>
      </c>
      <c r="BN48" s="231">
        <v>0</v>
      </c>
      <c r="BO48" s="231">
        <v>0</v>
      </c>
      <c r="BP48" s="231">
        <v>0</v>
      </c>
      <c r="BQ48" s="231">
        <v>0</v>
      </c>
      <c r="BR48" s="231">
        <v>148</v>
      </c>
      <c r="BS48" s="231">
        <v>148</v>
      </c>
      <c r="BT48" s="231">
        <f t="shared" si="71"/>
        <v>172</v>
      </c>
      <c r="BU48" s="231">
        <v>0</v>
      </c>
      <c r="BV48" s="231">
        <v>0</v>
      </c>
      <c r="BW48" s="231">
        <v>0</v>
      </c>
      <c r="BX48" s="231">
        <v>172</v>
      </c>
      <c r="BY48" s="231">
        <f t="shared" si="72"/>
        <v>172</v>
      </c>
      <c r="BZ48" s="231">
        <v>0</v>
      </c>
      <c r="CA48" s="231">
        <v>0</v>
      </c>
      <c r="CB48" s="231">
        <v>0</v>
      </c>
      <c r="CC48" s="231">
        <v>172</v>
      </c>
      <c r="CD48" s="231">
        <f t="shared" si="73"/>
        <v>172</v>
      </c>
      <c r="CE48" s="231">
        <v>0</v>
      </c>
      <c r="CF48" s="231">
        <v>0</v>
      </c>
      <c r="CG48" s="231">
        <v>0</v>
      </c>
      <c r="CH48" s="231">
        <v>172</v>
      </c>
      <c r="CI48" s="93">
        <f t="shared" si="74"/>
        <v>172</v>
      </c>
      <c r="CJ48" s="93">
        <f t="shared" si="75"/>
        <v>0</v>
      </c>
      <c r="CK48" s="93">
        <f t="shared" si="76"/>
        <v>0</v>
      </c>
      <c r="CL48" s="93">
        <f t="shared" si="77"/>
        <v>0</v>
      </c>
      <c r="CM48" s="93">
        <f t="shared" si="78"/>
        <v>172</v>
      </c>
      <c r="CN48" s="93">
        <f t="shared" si="79"/>
        <v>148</v>
      </c>
      <c r="CO48" s="92">
        <f t="shared" si="80"/>
        <v>0</v>
      </c>
      <c r="CP48" s="93">
        <f t="shared" si="81"/>
        <v>0</v>
      </c>
      <c r="CQ48" s="92">
        <f t="shared" si="82"/>
        <v>0</v>
      </c>
      <c r="CR48" s="93">
        <f t="shared" si="83"/>
        <v>148</v>
      </c>
      <c r="CS48" s="93">
        <f t="shared" si="84"/>
        <v>172</v>
      </c>
      <c r="CT48" s="93">
        <f t="shared" si="85"/>
        <v>0</v>
      </c>
      <c r="CU48" s="93">
        <f t="shared" si="86"/>
        <v>0</v>
      </c>
      <c r="CV48" s="93">
        <f t="shared" si="87"/>
        <v>0</v>
      </c>
      <c r="CW48" s="93">
        <f t="shared" si="88"/>
        <v>172</v>
      </c>
      <c r="CX48" s="93">
        <f t="shared" si="89"/>
        <v>172</v>
      </c>
      <c r="CY48" s="93">
        <f t="shared" si="90"/>
        <v>0</v>
      </c>
      <c r="CZ48" s="93">
        <f t="shared" si="91"/>
        <v>0</v>
      </c>
      <c r="DA48" s="93">
        <f t="shared" si="92"/>
        <v>0</v>
      </c>
      <c r="DB48" s="93">
        <f t="shared" si="93"/>
        <v>172</v>
      </c>
      <c r="DC48" s="93">
        <f t="shared" si="94"/>
        <v>148</v>
      </c>
      <c r="DD48" s="92">
        <f t="shared" si="95"/>
        <v>0</v>
      </c>
      <c r="DE48" s="92">
        <f t="shared" si="96"/>
        <v>0</v>
      </c>
      <c r="DF48" s="92">
        <f t="shared" si="97"/>
        <v>0</v>
      </c>
      <c r="DG48" s="93">
        <f t="shared" si="98"/>
        <v>148</v>
      </c>
      <c r="DH48" s="93">
        <f t="shared" si="99"/>
        <v>172</v>
      </c>
      <c r="DI48" s="93">
        <f t="shared" si="100"/>
        <v>0</v>
      </c>
      <c r="DJ48" s="93">
        <f t="shared" si="101"/>
        <v>0</v>
      </c>
      <c r="DK48" s="93">
        <f t="shared" si="102"/>
        <v>0</v>
      </c>
      <c r="DL48" s="93">
        <f t="shared" si="103"/>
        <v>172</v>
      </c>
      <c r="DM48" s="93">
        <f t="shared" si="104"/>
        <v>172</v>
      </c>
      <c r="DN48" s="93">
        <f t="shared" si="105"/>
        <v>0</v>
      </c>
      <c r="DO48" s="93">
        <f t="shared" si="106"/>
        <v>0</v>
      </c>
      <c r="DP48" s="93">
        <f t="shared" si="107"/>
        <v>0</v>
      </c>
      <c r="DQ48" s="93">
        <f t="shared" si="108"/>
        <v>172</v>
      </c>
      <c r="DR48" s="82" t="s">
        <v>242</v>
      </c>
      <c r="DS48" s="14"/>
    </row>
    <row r="49" spans="1:123" s="70" customFormat="1" ht="74.25" customHeight="1" x14ac:dyDescent="0.25">
      <c r="A49" s="65" t="s">
        <v>125</v>
      </c>
      <c r="B49" s="66" t="s">
        <v>126</v>
      </c>
      <c r="C49" s="67" t="s">
        <v>77</v>
      </c>
      <c r="D49" s="67" t="s">
        <v>77</v>
      </c>
      <c r="E49" s="67" t="s">
        <v>77</v>
      </c>
      <c r="F49" s="67" t="s">
        <v>77</v>
      </c>
      <c r="G49" s="67" t="s">
        <v>77</v>
      </c>
      <c r="H49" s="67" t="s">
        <v>77</v>
      </c>
      <c r="I49" s="67" t="s">
        <v>77</v>
      </c>
      <c r="J49" s="67" t="s">
        <v>77</v>
      </c>
      <c r="K49" s="67" t="s">
        <v>77</v>
      </c>
      <c r="L49" s="67" t="s">
        <v>77</v>
      </c>
      <c r="M49" s="67" t="s">
        <v>77</v>
      </c>
      <c r="N49" s="67" t="s">
        <v>77</v>
      </c>
      <c r="O49" s="67" t="s">
        <v>77</v>
      </c>
      <c r="P49" s="67" t="s">
        <v>77</v>
      </c>
      <c r="Q49" s="67" t="s">
        <v>77</v>
      </c>
      <c r="R49" s="67" t="s">
        <v>77</v>
      </c>
      <c r="S49" s="67" t="s">
        <v>77</v>
      </c>
      <c r="T49" s="67" t="s">
        <v>77</v>
      </c>
      <c r="U49" s="67" t="s">
        <v>77</v>
      </c>
      <c r="V49" s="67" t="s">
        <v>77</v>
      </c>
      <c r="W49" s="67" t="s">
        <v>77</v>
      </c>
      <c r="X49" s="67" t="s">
        <v>77</v>
      </c>
      <c r="Y49" s="67" t="s">
        <v>77</v>
      </c>
      <c r="Z49" s="213" t="s">
        <v>77</v>
      </c>
      <c r="AA49" s="213" t="s">
        <v>77</v>
      </c>
      <c r="AB49" s="213" t="s">
        <v>77</v>
      </c>
      <c r="AC49" s="213" t="s">
        <v>77</v>
      </c>
      <c r="AD49" s="213" t="s">
        <v>77</v>
      </c>
      <c r="AE49" s="238" t="s">
        <v>77</v>
      </c>
      <c r="AF49" s="239">
        <f>SUM(AF50:AF57)</f>
        <v>9143.1999999999989</v>
      </c>
      <c r="AG49" s="239">
        <f t="shared" ref="AG49:CH49" si="120">SUM(AG50:AG57)</f>
        <v>9007.9</v>
      </c>
      <c r="AH49" s="239">
        <f t="shared" si="120"/>
        <v>0</v>
      </c>
      <c r="AI49" s="239">
        <f t="shared" si="120"/>
        <v>0</v>
      </c>
      <c r="AJ49" s="239">
        <f t="shared" si="120"/>
        <v>238.2</v>
      </c>
      <c r="AK49" s="239">
        <f t="shared" si="120"/>
        <v>238.2</v>
      </c>
      <c r="AL49" s="239">
        <f t="shared" si="120"/>
        <v>0</v>
      </c>
      <c r="AM49" s="239">
        <f t="shared" si="120"/>
        <v>0</v>
      </c>
      <c r="AN49" s="239">
        <f t="shared" si="120"/>
        <v>8905</v>
      </c>
      <c r="AO49" s="239">
        <f t="shared" si="120"/>
        <v>8769.6999999999989</v>
      </c>
      <c r="AP49" s="239">
        <f t="shared" si="120"/>
        <v>9497.2000000000007</v>
      </c>
      <c r="AQ49" s="239">
        <f t="shared" si="120"/>
        <v>0</v>
      </c>
      <c r="AR49" s="239">
        <f t="shared" si="120"/>
        <v>0</v>
      </c>
      <c r="AS49" s="239">
        <f t="shared" si="120"/>
        <v>0</v>
      </c>
      <c r="AT49" s="239">
        <f t="shared" si="120"/>
        <v>9497.2000000000007</v>
      </c>
      <c r="AU49" s="239">
        <f t="shared" si="120"/>
        <v>9332.3000000000011</v>
      </c>
      <c r="AV49" s="239">
        <f t="shared" si="120"/>
        <v>0</v>
      </c>
      <c r="AW49" s="239">
        <f t="shared" si="120"/>
        <v>0</v>
      </c>
      <c r="AX49" s="239">
        <f t="shared" si="120"/>
        <v>0</v>
      </c>
      <c r="AY49" s="239">
        <f t="shared" si="120"/>
        <v>9332.3000000000011</v>
      </c>
      <c r="AZ49" s="239">
        <f t="shared" si="120"/>
        <v>9332.3000000000011</v>
      </c>
      <c r="BA49" s="239">
        <f t="shared" si="120"/>
        <v>0</v>
      </c>
      <c r="BB49" s="239">
        <f t="shared" si="120"/>
        <v>0</v>
      </c>
      <c r="BC49" s="239">
        <f t="shared" si="120"/>
        <v>0</v>
      </c>
      <c r="BD49" s="239">
        <f t="shared" si="120"/>
        <v>9332.3000000000011</v>
      </c>
      <c r="BE49" s="239">
        <f t="shared" si="120"/>
        <v>9332.3000000000011</v>
      </c>
      <c r="BF49" s="239">
        <f t="shared" si="120"/>
        <v>0</v>
      </c>
      <c r="BG49" s="239">
        <f t="shared" si="120"/>
        <v>0</v>
      </c>
      <c r="BH49" s="239">
        <f t="shared" si="120"/>
        <v>0</v>
      </c>
      <c r="BI49" s="239">
        <f t="shared" si="120"/>
        <v>9332.3000000000011</v>
      </c>
      <c r="BJ49" s="239">
        <f t="shared" si="120"/>
        <v>8529.1999999999989</v>
      </c>
      <c r="BK49" s="239">
        <f t="shared" si="120"/>
        <v>8394.5</v>
      </c>
      <c r="BL49" s="239">
        <f t="shared" si="120"/>
        <v>0</v>
      </c>
      <c r="BM49" s="239">
        <f t="shared" si="120"/>
        <v>0</v>
      </c>
      <c r="BN49" s="239">
        <f t="shared" si="120"/>
        <v>238.2</v>
      </c>
      <c r="BO49" s="239">
        <f t="shared" si="120"/>
        <v>238.2</v>
      </c>
      <c r="BP49" s="239">
        <f t="shared" si="120"/>
        <v>0</v>
      </c>
      <c r="BQ49" s="239">
        <f t="shared" si="120"/>
        <v>0</v>
      </c>
      <c r="BR49" s="239">
        <f t="shared" si="120"/>
        <v>8291</v>
      </c>
      <c r="BS49" s="239">
        <f t="shared" si="120"/>
        <v>8156.3</v>
      </c>
      <c r="BT49" s="239">
        <f t="shared" si="120"/>
        <v>9362.5</v>
      </c>
      <c r="BU49" s="239">
        <f t="shared" si="120"/>
        <v>0</v>
      </c>
      <c r="BV49" s="239">
        <f t="shared" si="120"/>
        <v>0</v>
      </c>
      <c r="BW49" s="239">
        <f t="shared" si="120"/>
        <v>0</v>
      </c>
      <c r="BX49" s="239">
        <f t="shared" si="120"/>
        <v>9362.5</v>
      </c>
      <c r="BY49" s="239">
        <f t="shared" si="120"/>
        <v>9232.4</v>
      </c>
      <c r="BZ49" s="239">
        <f t="shared" si="120"/>
        <v>0</v>
      </c>
      <c r="CA49" s="239">
        <f t="shared" si="120"/>
        <v>0</v>
      </c>
      <c r="CB49" s="239">
        <f t="shared" si="120"/>
        <v>0</v>
      </c>
      <c r="CC49" s="239">
        <f t="shared" si="120"/>
        <v>9232.4</v>
      </c>
      <c r="CD49" s="239">
        <f t="shared" si="120"/>
        <v>9232.4</v>
      </c>
      <c r="CE49" s="239">
        <f t="shared" si="120"/>
        <v>0</v>
      </c>
      <c r="CF49" s="239">
        <f t="shared" si="120"/>
        <v>0</v>
      </c>
      <c r="CG49" s="239">
        <f t="shared" si="120"/>
        <v>0</v>
      </c>
      <c r="CH49" s="239">
        <f t="shared" si="120"/>
        <v>9232.4</v>
      </c>
      <c r="CI49" s="93">
        <f t="shared" si="74"/>
        <v>9232.4</v>
      </c>
      <c r="CJ49" s="93">
        <f t="shared" si="75"/>
        <v>0</v>
      </c>
      <c r="CK49" s="93">
        <f t="shared" si="76"/>
        <v>0</v>
      </c>
      <c r="CL49" s="93">
        <f t="shared" si="77"/>
        <v>0</v>
      </c>
      <c r="CM49" s="93">
        <f t="shared" si="78"/>
        <v>9232.4</v>
      </c>
      <c r="CN49" s="93">
        <f t="shared" si="79"/>
        <v>9007.9</v>
      </c>
      <c r="CO49" s="92">
        <f t="shared" si="80"/>
        <v>0</v>
      </c>
      <c r="CP49" s="93">
        <f t="shared" si="81"/>
        <v>238.2</v>
      </c>
      <c r="CQ49" s="92">
        <f t="shared" si="82"/>
        <v>0</v>
      </c>
      <c r="CR49" s="93">
        <f t="shared" si="83"/>
        <v>8769.6999999999989</v>
      </c>
      <c r="CS49" s="93">
        <f t="shared" si="84"/>
        <v>9497.2000000000007</v>
      </c>
      <c r="CT49" s="93">
        <f t="shared" si="85"/>
        <v>0</v>
      </c>
      <c r="CU49" s="93">
        <f t="shared" si="86"/>
        <v>0</v>
      </c>
      <c r="CV49" s="93">
        <f t="shared" si="87"/>
        <v>0</v>
      </c>
      <c r="CW49" s="93">
        <f t="shared" si="88"/>
        <v>9497.2000000000007</v>
      </c>
      <c r="CX49" s="93">
        <f t="shared" si="89"/>
        <v>9332.3000000000011</v>
      </c>
      <c r="CY49" s="93">
        <f t="shared" si="90"/>
        <v>0</v>
      </c>
      <c r="CZ49" s="93">
        <f t="shared" si="91"/>
        <v>0</v>
      </c>
      <c r="DA49" s="93">
        <f t="shared" si="92"/>
        <v>0</v>
      </c>
      <c r="DB49" s="93">
        <f t="shared" si="93"/>
        <v>9332.3000000000011</v>
      </c>
      <c r="DC49" s="93">
        <f t="shared" si="94"/>
        <v>8394.5</v>
      </c>
      <c r="DD49" s="92">
        <f t="shared" si="95"/>
        <v>0</v>
      </c>
      <c r="DE49" s="92">
        <f t="shared" si="96"/>
        <v>238.2</v>
      </c>
      <c r="DF49" s="92">
        <f t="shared" si="97"/>
        <v>0</v>
      </c>
      <c r="DG49" s="93">
        <f t="shared" si="98"/>
        <v>8156.3</v>
      </c>
      <c r="DH49" s="93">
        <f t="shared" si="99"/>
        <v>9362.5</v>
      </c>
      <c r="DI49" s="93">
        <f t="shared" si="100"/>
        <v>0</v>
      </c>
      <c r="DJ49" s="93">
        <f t="shared" si="101"/>
        <v>0</v>
      </c>
      <c r="DK49" s="93">
        <f t="shared" si="102"/>
        <v>0</v>
      </c>
      <c r="DL49" s="93">
        <f t="shared" si="103"/>
        <v>9362.5</v>
      </c>
      <c r="DM49" s="93">
        <f t="shared" si="104"/>
        <v>9232.4</v>
      </c>
      <c r="DN49" s="93">
        <f t="shared" si="105"/>
        <v>0</v>
      </c>
      <c r="DO49" s="93">
        <f t="shared" si="106"/>
        <v>0</v>
      </c>
      <c r="DP49" s="93">
        <f t="shared" si="107"/>
        <v>0</v>
      </c>
      <c r="DQ49" s="93">
        <f t="shared" si="108"/>
        <v>9232.4</v>
      </c>
      <c r="DR49" s="84" t="s">
        <v>78</v>
      </c>
      <c r="DS49" s="69"/>
    </row>
    <row r="50" spans="1:123" s="15" customFormat="1" ht="91.5" customHeight="1" x14ac:dyDescent="0.25">
      <c r="A50" s="146" t="s">
        <v>127</v>
      </c>
      <c r="B50" s="112" t="s">
        <v>128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29"/>
      <c r="AA50" s="229"/>
      <c r="AB50" s="229"/>
      <c r="AC50" s="218" t="s">
        <v>31</v>
      </c>
      <c r="AD50" s="229" t="s">
        <v>235</v>
      </c>
      <c r="AE50" s="230" t="s">
        <v>110</v>
      </c>
      <c r="AF50" s="231">
        <f t="shared" ref="AF50" si="121">AH50+AJ50+AL50+AN50</f>
        <v>100</v>
      </c>
      <c r="AG50" s="231">
        <f t="shared" ref="AG50" si="122">AI50+AK50+AM50+AO50</f>
        <v>0</v>
      </c>
      <c r="AH50" s="231">
        <v>0</v>
      </c>
      <c r="AI50" s="231">
        <v>0</v>
      </c>
      <c r="AJ50" s="231">
        <v>0</v>
      </c>
      <c r="AK50" s="231">
        <v>0</v>
      </c>
      <c r="AL50" s="231">
        <v>0</v>
      </c>
      <c r="AM50" s="231">
        <v>0</v>
      </c>
      <c r="AN50" s="231">
        <v>100</v>
      </c>
      <c r="AO50" s="231">
        <v>0</v>
      </c>
      <c r="AP50" s="231">
        <f t="shared" si="62"/>
        <v>100</v>
      </c>
      <c r="AQ50" s="231">
        <v>0</v>
      </c>
      <c r="AR50" s="231">
        <v>0</v>
      </c>
      <c r="AS50" s="231">
        <v>0</v>
      </c>
      <c r="AT50" s="231">
        <v>100</v>
      </c>
      <c r="AU50" s="231">
        <f t="shared" si="63"/>
        <v>100</v>
      </c>
      <c r="AV50" s="231">
        <v>0</v>
      </c>
      <c r="AW50" s="231">
        <v>0</v>
      </c>
      <c r="AX50" s="231">
        <v>0</v>
      </c>
      <c r="AY50" s="231">
        <v>100</v>
      </c>
      <c r="AZ50" s="231">
        <f t="shared" si="64"/>
        <v>100</v>
      </c>
      <c r="BA50" s="231">
        <v>0</v>
      </c>
      <c r="BB50" s="231">
        <v>0</v>
      </c>
      <c r="BC50" s="231">
        <v>0</v>
      </c>
      <c r="BD50" s="231">
        <v>100</v>
      </c>
      <c r="BE50" s="231">
        <f t="shared" si="65"/>
        <v>100</v>
      </c>
      <c r="BF50" s="231">
        <f t="shared" si="66"/>
        <v>0</v>
      </c>
      <c r="BG50" s="231">
        <f t="shared" si="67"/>
        <v>0</v>
      </c>
      <c r="BH50" s="231">
        <f t="shared" si="68"/>
        <v>0</v>
      </c>
      <c r="BI50" s="231">
        <f t="shared" si="69"/>
        <v>100</v>
      </c>
      <c r="BJ50" s="231">
        <f t="shared" ref="BJ50" si="123">BL50+BN50+BP50+BR50</f>
        <v>100</v>
      </c>
      <c r="BK50" s="231">
        <f t="shared" ref="BK50" si="124">BM50+BO50+BQ50+BS50</f>
        <v>0</v>
      </c>
      <c r="BL50" s="231">
        <v>0</v>
      </c>
      <c r="BM50" s="231">
        <v>0</v>
      </c>
      <c r="BN50" s="231">
        <v>0</v>
      </c>
      <c r="BO50" s="231">
        <v>0</v>
      </c>
      <c r="BP50" s="231">
        <v>0</v>
      </c>
      <c r="BQ50" s="231">
        <v>0</v>
      </c>
      <c r="BR50" s="231">
        <v>100</v>
      </c>
      <c r="BS50" s="231"/>
      <c r="BT50" s="231">
        <f t="shared" si="71"/>
        <v>100</v>
      </c>
      <c r="BU50" s="231">
        <v>0</v>
      </c>
      <c r="BV50" s="231">
        <v>0</v>
      </c>
      <c r="BW50" s="231">
        <v>0</v>
      </c>
      <c r="BX50" s="231">
        <v>100</v>
      </c>
      <c r="BY50" s="231">
        <f t="shared" si="72"/>
        <v>100</v>
      </c>
      <c r="BZ50" s="231">
        <v>0</v>
      </c>
      <c r="CA50" s="231">
        <v>0</v>
      </c>
      <c r="CB50" s="231">
        <v>0</v>
      </c>
      <c r="CC50" s="231">
        <v>100</v>
      </c>
      <c r="CD50" s="231">
        <f t="shared" si="73"/>
        <v>100</v>
      </c>
      <c r="CE50" s="231">
        <v>0</v>
      </c>
      <c r="CF50" s="231">
        <v>0</v>
      </c>
      <c r="CG50" s="231">
        <v>0</v>
      </c>
      <c r="CH50" s="231">
        <v>100</v>
      </c>
      <c r="CI50" s="93">
        <f t="shared" si="74"/>
        <v>100</v>
      </c>
      <c r="CJ50" s="93">
        <f t="shared" si="75"/>
        <v>0</v>
      </c>
      <c r="CK50" s="93">
        <f t="shared" si="76"/>
        <v>0</v>
      </c>
      <c r="CL50" s="93">
        <f t="shared" si="77"/>
        <v>0</v>
      </c>
      <c r="CM50" s="93">
        <f t="shared" si="78"/>
        <v>100</v>
      </c>
      <c r="CN50" s="93">
        <f t="shared" si="79"/>
        <v>0</v>
      </c>
      <c r="CO50" s="92">
        <f t="shared" si="80"/>
        <v>0</v>
      </c>
      <c r="CP50" s="93">
        <f t="shared" si="81"/>
        <v>0</v>
      </c>
      <c r="CQ50" s="92">
        <f t="shared" si="82"/>
        <v>0</v>
      </c>
      <c r="CR50" s="93">
        <f t="shared" si="83"/>
        <v>0</v>
      </c>
      <c r="CS50" s="93">
        <f t="shared" si="84"/>
        <v>100</v>
      </c>
      <c r="CT50" s="93">
        <f t="shared" si="85"/>
        <v>0</v>
      </c>
      <c r="CU50" s="93">
        <f t="shared" si="86"/>
        <v>0</v>
      </c>
      <c r="CV50" s="93">
        <f t="shared" si="87"/>
        <v>0</v>
      </c>
      <c r="CW50" s="93">
        <f t="shared" si="88"/>
        <v>100</v>
      </c>
      <c r="CX50" s="93">
        <f t="shared" si="89"/>
        <v>100</v>
      </c>
      <c r="CY50" s="93">
        <f t="shared" si="90"/>
        <v>0</v>
      </c>
      <c r="CZ50" s="93">
        <f t="shared" si="91"/>
        <v>0</v>
      </c>
      <c r="DA50" s="93">
        <f t="shared" si="92"/>
        <v>0</v>
      </c>
      <c r="DB50" s="93">
        <f t="shared" si="93"/>
        <v>100</v>
      </c>
      <c r="DC50" s="93">
        <f t="shared" si="94"/>
        <v>0</v>
      </c>
      <c r="DD50" s="92">
        <f t="shared" si="95"/>
        <v>0</v>
      </c>
      <c r="DE50" s="92">
        <f t="shared" si="96"/>
        <v>0</v>
      </c>
      <c r="DF50" s="92">
        <f t="shared" si="97"/>
        <v>0</v>
      </c>
      <c r="DG50" s="93">
        <f t="shared" si="98"/>
        <v>0</v>
      </c>
      <c r="DH50" s="93">
        <f t="shared" si="99"/>
        <v>100</v>
      </c>
      <c r="DI50" s="93">
        <f t="shared" si="100"/>
        <v>0</v>
      </c>
      <c r="DJ50" s="93">
        <f t="shared" si="101"/>
        <v>0</v>
      </c>
      <c r="DK50" s="93">
        <f t="shared" si="102"/>
        <v>0</v>
      </c>
      <c r="DL50" s="93">
        <f t="shared" si="103"/>
        <v>100</v>
      </c>
      <c r="DM50" s="93">
        <f t="shared" si="104"/>
        <v>100</v>
      </c>
      <c r="DN50" s="93">
        <f t="shared" si="105"/>
        <v>0</v>
      </c>
      <c r="DO50" s="93">
        <f t="shared" si="106"/>
        <v>0</v>
      </c>
      <c r="DP50" s="93">
        <f t="shared" si="107"/>
        <v>0</v>
      </c>
      <c r="DQ50" s="93">
        <f t="shared" si="108"/>
        <v>100</v>
      </c>
      <c r="DR50" s="82" t="s">
        <v>242</v>
      </c>
      <c r="DS50" s="14"/>
    </row>
    <row r="51" spans="1:123" s="15" customFormat="1" ht="51.75" customHeight="1" x14ac:dyDescent="0.25">
      <c r="A51" s="147"/>
      <c r="B51" s="149"/>
      <c r="C51" s="16" t="s">
        <v>168</v>
      </c>
      <c r="D51" s="28" t="s">
        <v>194</v>
      </c>
      <c r="E51" s="28" t="s">
        <v>199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62" t="s">
        <v>214</v>
      </c>
      <c r="X51" s="28" t="s">
        <v>191</v>
      </c>
      <c r="Y51" s="28" t="s">
        <v>223</v>
      </c>
      <c r="Z51" s="233"/>
      <c r="AA51" s="233"/>
      <c r="AB51" s="233"/>
      <c r="AC51" s="223"/>
      <c r="AD51" s="235" t="s">
        <v>235</v>
      </c>
      <c r="AE51" s="235" t="s">
        <v>233</v>
      </c>
      <c r="AF51" s="231">
        <f t="shared" ref="AF51:AF53" si="125">AH51+AJ51+AL51+AN51</f>
        <v>2879.5</v>
      </c>
      <c r="AG51" s="231">
        <f t="shared" ref="AG51:AG53" si="126">AI51+AK51+AM51+AO51</f>
        <v>2856.8999999999996</v>
      </c>
      <c r="AH51" s="231">
        <v>0</v>
      </c>
      <c r="AI51" s="231">
        <v>0</v>
      </c>
      <c r="AJ51" s="236">
        <v>52.2</v>
      </c>
      <c r="AK51" s="236">
        <v>52.2</v>
      </c>
      <c r="AL51" s="231">
        <v>0</v>
      </c>
      <c r="AM51" s="231">
        <v>0</v>
      </c>
      <c r="AN51" s="236">
        <v>2827.3</v>
      </c>
      <c r="AO51" s="236">
        <v>2804.7</v>
      </c>
      <c r="AP51" s="231">
        <f t="shared" si="62"/>
        <v>2809</v>
      </c>
      <c r="AQ51" s="231">
        <v>0</v>
      </c>
      <c r="AR51" s="231">
        <v>0</v>
      </c>
      <c r="AS51" s="236">
        <v>0</v>
      </c>
      <c r="AT51" s="236">
        <v>2809</v>
      </c>
      <c r="AU51" s="231">
        <f t="shared" si="63"/>
        <v>2644.1</v>
      </c>
      <c r="AV51" s="231">
        <v>0</v>
      </c>
      <c r="AW51" s="231">
        <v>0</v>
      </c>
      <c r="AX51" s="231">
        <v>0</v>
      </c>
      <c r="AY51" s="236">
        <v>2644.1</v>
      </c>
      <c r="AZ51" s="231">
        <f t="shared" si="64"/>
        <v>2644.1</v>
      </c>
      <c r="BA51" s="231">
        <v>0</v>
      </c>
      <c r="BB51" s="231">
        <v>0</v>
      </c>
      <c r="BC51" s="231">
        <v>0</v>
      </c>
      <c r="BD51" s="236">
        <v>2644.1</v>
      </c>
      <c r="BE51" s="231">
        <f t="shared" si="65"/>
        <v>2644.1</v>
      </c>
      <c r="BF51" s="231">
        <f t="shared" si="66"/>
        <v>0</v>
      </c>
      <c r="BG51" s="231">
        <f t="shared" si="67"/>
        <v>0</v>
      </c>
      <c r="BH51" s="231">
        <f t="shared" si="68"/>
        <v>0</v>
      </c>
      <c r="BI51" s="231">
        <f t="shared" si="69"/>
        <v>2644.1</v>
      </c>
      <c r="BJ51" s="231">
        <f t="shared" ref="BJ51:BJ56" si="127">BL51+BN51+BP51+BR51</f>
        <v>2265.5</v>
      </c>
      <c r="BK51" s="231">
        <f t="shared" ref="BK51:BK56" si="128">BM51+BO51+BQ51+BS51</f>
        <v>2243.5</v>
      </c>
      <c r="BL51" s="231">
        <v>0</v>
      </c>
      <c r="BM51" s="231">
        <v>0</v>
      </c>
      <c r="BN51" s="236">
        <v>52.2</v>
      </c>
      <c r="BO51" s="236">
        <v>52.2</v>
      </c>
      <c r="BP51" s="231">
        <v>0</v>
      </c>
      <c r="BQ51" s="231">
        <v>0</v>
      </c>
      <c r="BR51" s="236">
        <v>2213.3000000000002</v>
      </c>
      <c r="BS51" s="236">
        <v>2191.3000000000002</v>
      </c>
      <c r="BT51" s="231">
        <f t="shared" si="71"/>
        <v>2674.3</v>
      </c>
      <c r="BU51" s="231">
        <v>0</v>
      </c>
      <c r="BV51" s="231">
        <v>0</v>
      </c>
      <c r="BW51" s="236">
        <v>0</v>
      </c>
      <c r="BX51" s="236">
        <v>2674.3</v>
      </c>
      <c r="BY51" s="231">
        <f t="shared" si="72"/>
        <v>2544.1999999999998</v>
      </c>
      <c r="BZ51" s="231">
        <v>0</v>
      </c>
      <c r="CA51" s="231">
        <v>0</v>
      </c>
      <c r="CB51" s="231">
        <v>0</v>
      </c>
      <c r="CC51" s="236">
        <v>2544.1999999999998</v>
      </c>
      <c r="CD51" s="231">
        <f t="shared" si="73"/>
        <v>2544.1999999999998</v>
      </c>
      <c r="CE51" s="231">
        <v>0</v>
      </c>
      <c r="CF51" s="231">
        <v>0</v>
      </c>
      <c r="CG51" s="231">
        <v>0</v>
      </c>
      <c r="CH51" s="236">
        <v>2544.1999999999998</v>
      </c>
      <c r="CI51" s="93">
        <f t="shared" si="74"/>
        <v>2544.1999999999998</v>
      </c>
      <c r="CJ51" s="93">
        <f t="shared" si="75"/>
        <v>0</v>
      </c>
      <c r="CK51" s="93">
        <f t="shared" si="76"/>
        <v>0</v>
      </c>
      <c r="CL51" s="93">
        <f t="shared" si="77"/>
        <v>0</v>
      </c>
      <c r="CM51" s="93">
        <f t="shared" si="78"/>
        <v>2544.1999999999998</v>
      </c>
      <c r="CN51" s="93">
        <f t="shared" si="79"/>
        <v>2856.8999999999996</v>
      </c>
      <c r="CO51" s="92">
        <f t="shared" si="80"/>
        <v>0</v>
      </c>
      <c r="CP51" s="93">
        <f t="shared" si="81"/>
        <v>52.2</v>
      </c>
      <c r="CQ51" s="92">
        <f t="shared" si="82"/>
        <v>0</v>
      </c>
      <c r="CR51" s="93">
        <f t="shared" si="83"/>
        <v>2804.7</v>
      </c>
      <c r="CS51" s="93">
        <f t="shared" si="84"/>
        <v>2809</v>
      </c>
      <c r="CT51" s="93">
        <f t="shared" si="85"/>
        <v>0</v>
      </c>
      <c r="CU51" s="93">
        <f t="shared" si="86"/>
        <v>0</v>
      </c>
      <c r="CV51" s="93">
        <f t="shared" si="87"/>
        <v>0</v>
      </c>
      <c r="CW51" s="93">
        <f t="shared" si="88"/>
        <v>2809</v>
      </c>
      <c r="CX51" s="93">
        <f t="shared" si="89"/>
        <v>2644.1</v>
      </c>
      <c r="CY51" s="93">
        <f t="shared" si="90"/>
        <v>0</v>
      </c>
      <c r="CZ51" s="93">
        <f t="shared" si="91"/>
        <v>0</v>
      </c>
      <c r="DA51" s="93">
        <f t="shared" si="92"/>
        <v>0</v>
      </c>
      <c r="DB51" s="93">
        <f t="shared" si="93"/>
        <v>2644.1</v>
      </c>
      <c r="DC51" s="93">
        <f t="shared" si="94"/>
        <v>2243.5</v>
      </c>
      <c r="DD51" s="92">
        <f t="shared" si="95"/>
        <v>0</v>
      </c>
      <c r="DE51" s="92">
        <f t="shared" si="96"/>
        <v>52.2</v>
      </c>
      <c r="DF51" s="92">
        <f t="shared" si="97"/>
        <v>0</v>
      </c>
      <c r="DG51" s="93">
        <f t="shared" si="98"/>
        <v>2191.3000000000002</v>
      </c>
      <c r="DH51" s="93">
        <f t="shared" si="99"/>
        <v>2674.3</v>
      </c>
      <c r="DI51" s="93">
        <f t="shared" si="100"/>
        <v>0</v>
      </c>
      <c r="DJ51" s="93">
        <f t="shared" si="101"/>
        <v>0</v>
      </c>
      <c r="DK51" s="93">
        <f t="shared" si="102"/>
        <v>0</v>
      </c>
      <c r="DL51" s="93">
        <f t="shared" si="103"/>
        <v>2674.3</v>
      </c>
      <c r="DM51" s="93">
        <f t="shared" si="104"/>
        <v>2544.1999999999998</v>
      </c>
      <c r="DN51" s="93">
        <f t="shared" si="105"/>
        <v>0</v>
      </c>
      <c r="DO51" s="93">
        <f t="shared" si="106"/>
        <v>0</v>
      </c>
      <c r="DP51" s="93">
        <f t="shared" si="107"/>
        <v>0</v>
      </c>
      <c r="DQ51" s="93">
        <f t="shared" si="108"/>
        <v>2544.1999999999998</v>
      </c>
      <c r="DR51" s="83" t="s">
        <v>101</v>
      </c>
      <c r="DS51" s="14"/>
    </row>
    <row r="52" spans="1:123" s="15" customFormat="1" ht="79.5" customHeight="1" x14ac:dyDescent="0.25">
      <c r="A52" s="148"/>
      <c r="B52" s="113"/>
      <c r="C52" s="16" t="s">
        <v>167</v>
      </c>
      <c r="D52" s="28" t="s">
        <v>194</v>
      </c>
      <c r="E52" s="28" t="s">
        <v>198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62" t="s">
        <v>214</v>
      </c>
      <c r="X52" s="28" t="s">
        <v>85</v>
      </c>
      <c r="Y52" s="28" t="s">
        <v>223</v>
      </c>
      <c r="Z52" s="233"/>
      <c r="AA52" s="233"/>
      <c r="AB52" s="233"/>
      <c r="AC52" s="226"/>
      <c r="AD52" s="233" t="s">
        <v>235</v>
      </c>
      <c r="AE52" s="237" t="s">
        <v>240</v>
      </c>
      <c r="AF52" s="231">
        <f t="shared" si="125"/>
        <v>404.4</v>
      </c>
      <c r="AG52" s="231">
        <f t="shared" si="126"/>
        <v>403.8</v>
      </c>
      <c r="AH52" s="236">
        <v>0</v>
      </c>
      <c r="AI52" s="236">
        <v>0</v>
      </c>
      <c r="AJ52" s="236">
        <v>0</v>
      </c>
      <c r="AK52" s="236">
        <v>0</v>
      </c>
      <c r="AL52" s="231">
        <v>0</v>
      </c>
      <c r="AM52" s="231">
        <v>0</v>
      </c>
      <c r="AN52" s="236">
        <v>404.4</v>
      </c>
      <c r="AO52" s="236">
        <v>403.8</v>
      </c>
      <c r="AP52" s="231">
        <f t="shared" si="62"/>
        <v>381.1</v>
      </c>
      <c r="AQ52" s="231">
        <v>0</v>
      </c>
      <c r="AR52" s="231">
        <v>0</v>
      </c>
      <c r="AS52" s="236">
        <v>0</v>
      </c>
      <c r="AT52" s="236">
        <v>381.1</v>
      </c>
      <c r="AU52" s="231">
        <f t="shared" si="63"/>
        <v>381.1</v>
      </c>
      <c r="AV52" s="231">
        <v>0</v>
      </c>
      <c r="AW52" s="231">
        <v>0</v>
      </c>
      <c r="AX52" s="231">
        <v>0</v>
      </c>
      <c r="AY52" s="236">
        <v>381.1</v>
      </c>
      <c r="AZ52" s="231">
        <f t="shared" si="64"/>
        <v>381.1</v>
      </c>
      <c r="BA52" s="231">
        <v>0</v>
      </c>
      <c r="BB52" s="231">
        <v>0</v>
      </c>
      <c r="BC52" s="231">
        <v>0</v>
      </c>
      <c r="BD52" s="236">
        <v>381.1</v>
      </c>
      <c r="BE52" s="231">
        <f t="shared" si="65"/>
        <v>381.1</v>
      </c>
      <c r="BF52" s="231">
        <f t="shared" si="66"/>
        <v>0</v>
      </c>
      <c r="BG52" s="231">
        <f t="shared" si="67"/>
        <v>0</v>
      </c>
      <c r="BH52" s="231">
        <f t="shared" si="68"/>
        <v>0</v>
      </c>
      <c r="BI52" s="231">
        <f t="shared" si="69"/>
        <v>381.1</v>
      </c>
      <c r="BJ52" s="231">
        <f t="shared" si="127"/>
        <v>404.4</v>
      </c>
      <c r="BK52" s="231">
        <f t="shared" si="128"/>
        <v>403.8</v>
      </c>
      <c r="BL52" s="231">
        <v>0</v>
      </c>
      <c r="BM52" s="231">
        <v>0</v>
      </c>
      <c r="BN52" s="231">
        <v>0</v>
      </c>
      <c r="BO52" s="231">
        <v>0</v>
      </c>
      <c r="BP52" s="231">
        <v>0</v>
      </c>
      <c r="BQ52" s="231">
        <v>0</v>
      </c>
      <c r="BR52" s="236">
        <v>404.4</v>
      </c>
      <c r="BS52" s="236">
        <v>403.8</v>
      </c>
      <c r="BT52" s="231">
        <f t="shared" si="71"/>
        <v>381.1</v>
      </c>
      <c r="BU52" s="231">
        <v>0</v>
      </c>
      <c r="BV52" s="231">
        <v>0</v>
      </c>
      <c r="BW52" s="236">
        <v>0</v>
      </c>
      <c r="BX52" s="236">
        <v>381.1</v>
      </c>
      <c r="BY52" s="231">
        <f t="shared" si="72"/>
        <v>381.1</v>
      </c>
      <c r="BZ52" s="231">
        <v>0</v>
      </c>
      <c r="CA52" s="231">
        <v>0</v>
      </c>
      <c r="CB52" s="231">
        <v>0</v>
      </c>
      <c r="CC52" s="236">
        <v>381.1</v>
      </c>
      <c r="CD52" s="231">
        <f t="shared" si="73"/>
        <v>381.1</v>
      </c>
      <c r="CE52" s="231">
        <v>0</v>
      </c>
      <c r="CF52" s="231">
        <v>0</v>
      </c>
      <c r="CG52" s="231">
        <v>0</v>
      </c>
      <c r="CH52" s="236">
        <v>381.1</v>
      </c>
      <c r="CI52" s="93">
        <f t="shared" si="74"/>
        <v>381.1</v>
      </c>
      <c r="CJ52" s="93">
        <f t="shared" si="75"/>
        <v>0</v>
      </c>
      <c r="CK52" s="93">
        <f t="shared" si="76"/>
        <v>0</v>
      </c>
      <c r="CL52" s="93">
        <f t="shared" si="77"/>
        <v>0</v>
      </c>
      <c r="CM52" s="93">
        <f t="shared" si="78"/>
        <v>381.1</v>
      </c>
      <c r="CN52" s="93">
        <f t="shared" si="79"/>
        <v>403.8</v>
      </c>
      <c r="CO52" s="92">
        <f t="shared" si="80"/>
        <v>0</v>
      </c>
      <c r="CP52" s="93">
        <f t="shared" si="81"/>
        <v>0</v>
      </c>
      <c r="CQ52" s="92">
        <f t="shared" si="82"/>
        <v>0</v>
      </c>
      <c r="CR52" s="93">
        <f t="shared" si="83"/>
        <v>403.8</v>
      </c>
      <c r="CS52" s="93">
        <f t="shared" si="84"/>
        <v>381.1</v>
      </c>
      <c r="CT52" s="93">
        <f t="shared" si="85"/>
        <v>0</v>
      </c>
      <c r="CU52" s="93">
        <f t="shared" si="86"/>
        <v>0</v>
      </c>
      <c r="CV52" s="93">
        <f t="shared" si="87"/>
        <v>0</v>
      </c>
      <c r="CW52" s="93">
        <f t="shared" si="88"/>
        <v>381.1</v>
      </c>
      <c r="CX52" s="93">
        <f t="shared" si="89"/>
        <v>381.1</v>
      </c>
      <c r="CY52" s="93">
        <f t="shared" si="90"/>
        <v>0</v>
      </c>
      <c r="CZ52" s="93">
        <f t="shared" si="91"/>
        <v>0</v>
      </c>
      <c r="DA52" s="93">
        <f t="shared" si="92"/>
        <v>0</v>
      </c>
      <c r="DB52" s="93">
        <f t="shared" si="93"/>
        <v>381.1</v>
      </c>
      <c r="DC52" s="93">
        <f t="shared" si="94"/>
        <v>403.8</v>
      </c>
      <c r="DD52" s="92">
        <f t="shared" si="95"/>
        <v>0</v>
      </c>
      <c r="DE52" s="92">
        <f t="shared" si="96"/>
        <v>0</v>
      </c>
      <c r="DF52" s="92">
        <f t="shared" si="97"/>
        <v>0</v>
      </c>
      <c r="DG52" s="93">
        <f t="shared" si="98"/>
        <v>403.8</v>
      </c>
      <c r="DH52" s="93">
        <f t="shared" si="99"/>
        <v>381.1</v>
      </c>
      <c r="DI52" s="93">
        <f t="shared" si="100"/>
        <v>0</v>
      </c>
      <c r="DJ52" s="93">
        <f t="shared" si="101"/>
        <v>0</v>
      </c>
      <c r="DK52" s="93">
        <f t="shared" si="102"/>
        <v>0</v>
      </c>
      <c r="DL52" s="93">
        <f t="shared" si="103"/>
        <v>381.1</v>
      </c>
      <c r="DM52" s="93">
        <f t="shared" si="104"/>
        <v>381.1</v>
      </c>
      <c r="DN52" s="93">
        <f t="shared" si="105"/>
        <v>0</v>
      </c>
      <c r="DO52" s="93">
        <f t="shared" si="106"/>
        <v>0</v>
      </c>
      <c r="DP52" s="93">
        <f t="shared" si="107"/>
        <v>0</v>
      </c>
      <c r="DQ52" s="93">
        <f t="shared" si="108"/>
        <v>381.1</v>
      </c>
      <c r="DR52" s="83" t="s">
        <v>101</v>
      </c>
      <c r="DS52" s="14"/>
    </row>
    <row r="53" spans="1:123" s="15" customFormat="1" ht="72" customHeight="1" x14ac:dyDescent="0.25">
      <c r="A53" s="23" t="s">
        <v>129</v>
      </c>
      <c r="B53" s="112" t="s">
        <v>130</v>
      </c>
      <c r="C53" s="25" t="s">
        <v>167</v>
      </c>
      <c r="D53" s="26" t="s">
        <v>194</v>
      </c>
      <c r="E53" s="26" t="s">
        <v>198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150" t="s">
        <v>214</v>
      </c>
      <c r="X53" s="26" t="s">
        <v>191</v>
      </c>
      <c r="Y53" s="26" t="s">
        <v>223</v>
      </c>
      <c r="Z53" s="229"/>
      <c r="AA53" s="229"/>
      <c r="AB53" s="229"/>
      <c r="AC53" s="219" t="s">
        <v>31</v>
      </c>
      <c r="AD53" s="240" t="s">
        <v>235</v>
      </c>
      <c r="AE53" s="240" t="s">
        <v>233</v>
      </c>
      <c r="AF53" s="231">
        <f t="shared" si="125"/>
        <v>4837.6000000000004</v>
      </c>
      <c r="AG53" s="231">
        <f t="shared" si="126"/>
        <v>4837</v>
      </c>
      <c r="AH53" s="236">
        <v>0</v>
      </c>
      <c r="AI53" s="236">
        <v>0</v>
      </c>
      <c r="AJ53" s="236">
        <v>0</v>
      </c>
      <c r="AK53" s="236">
        <v>0</v>
      </c>
      <c r="AL53" s="231">
        <v>0</v>
      </c>
      <c r="AM53" s="231">
        <v>0</v>
      </c>
      <c r="AN53" s="231">
        <v>4837.6000000000004</v>
      </c>
      <c r="AO53" s="231">
        <v>4837</v>
      </c>
      <c r="AP53" s="231">
        <f t="shared" si="62"/>
        <v>5698.5</v>
      </c>
      <c r="AQ53" s="231">
        <v>0</v>
      </c>
      <c r="AR53" s="231">
        <v>0</v>
      </c>
      <c r="AS53" s="231">
        <v>0</v>
      </c>
      <c r="AT53" s="231">
        <v>5698.5</v>
      </c>
      <c r="AU53" s="231">
        <f t="shared" si="63"/>
        <v>5698.5</v>
      </c>
      <c r="AV53" s="231">
        <v>0</v>
      </c>
      <c r="AW53" s="231">
        <v>0</v>
      </c>
      <c r="AX53" s="231">
        <v>0</v>
      </c>
      <c r="AY53" s="231">
        <v>5698.5</v>
      </c>
      <c r="AZ53" s="231">
        <f t="shared" si="64"/>
        <v>5698.5</v>
      </c>
      <c r="BA53" s="231">
        <v>0</v>
      </c>
      <c r="BB53" s="231">
        <v>0</v>
      </c>
      <c r="BC53" s="231">
        <v>0</v>
      </c>
      <c r="BD53" s="231">
        <v>5698.5</v>
      </c>
      <c r="BE53" s="231">
        <f t="shared" si="65"/>
        <v>5698.5</v>
      </c>
      <c r="BF53" s="231">
        <f t="shared" si="66"/>
        <v>0</v>
      </c>
      <c r="BG53" s="231">
        <f t="shared" si="67"/>
        <v>0</v>
      </c>
      <c r="BH53" s="231">
        <f t="shared" si="68"/>
        <v>0</v>
      </c>
      <c r="BI53" s="231">
        <f t="shared" si="69"/>
        <v>5698.5</v>
      </c>
      <c r="BJ53" s="231">
        <f t="shared" si="127"/>
        <v>4837.6000000000004</v>
      </c>
      <c r="BK53" s="231">
        <f t="shared" si="128"/>
        <v>4837</v>
      </c>
      <c r="BL53" s="231">
        <v>0</v>
      </c>
      <c r="BM53" s="231">
        <v>0</v>
      </c>
      <c r="BN53" s="231">
        <v>0</v>
      </c>
      <c r="BO53" s="231">
        <v>0</v>
      </c>
      <c r="BP53" s="231">
        <v>0</v>
      </c>
      <c r="BQ53" s="231">
        <v>0</v>
      </c>
      <c r="BR53" s="231">
        <v>4837.6000000000004</v>
      </c>
      <c r="BS53" s="231">
        <v>4837</v>
      </c>
      <c r="BT53" s="231">
        <f t="shared" si="71"/>
        <v>5698.5</v>
      </c>
      <c r="BU53" s="231">
        <v>0</v>
      </c>
      <c r="BV53" s="231">
        <v>0</v>
      </c>
      <c r="BW53" s="231">
        <v>0</v>
      </c>
      <c r="BX53" s="231">
        <v>5698.5</v>
      </c>
      <c r="BY53" s="231">
        <f t="shared" si="72"/>
        <v>5698.5</v>
      </c>
      <c r="BZ53" s="231">
        <v>0</v>
      </c>
      <c r="CA53" s="231">
        <v>0</v>
      </c>
      <c r="CB53" s="231">
        <v>0</v>
      </c>
      <c r="CC53" s="231">
        <v>5698.5</v>
      </c>
      <c r="CD53" s="231">
        <f t="shared" si="73"/>
        <v>5698.5</v>
      </c>
      <c r="CE53" s="231">
        <v>0</v>
      </c>
      <c r="CF53" s="231">
        <v>0</v>
      </c>
      <c r="CG53" s="231">
        <v>0</v>
      </c>
      <c r="CH53" s="231">
        <v>5698.5</v>
      </c>
      <c r="CI53" s="93">
        <f t="shared" si="74"/>
        <v>5698.5</v>
      </c>
      <c r="CJ53" s="93">
        <f t="shared" si="75"/>
        <v>0</v>
      </c>
      <c r="CK53" s="93">
        <f t="shared" si="76"/>
        <v>0</v>
      </c>
      <c r="CL53" s="93">
        <f t="shared" si="77"/>
        <v>0</v>
      </c>
      <c r="CM53" s="93">
        <f t="shared" si="78"/>
        <v>5698.5</v>
      </c>
      <c r="CN53" s="93">
        <f t="shared" si="79"/>
        <v>4837</v>
      </c>
      <c r="CO53" s="92">
        <f t="shared" si="80"/>
        <v>0</v>
      </c>
      <c r="CP53" s="93">
        <f t="shared" si="81"/>
        <v>0</v>
      </c>
      <c r="CQ53" s="92">
        <f t="shared" si="82"/>
        <v>0</v>
      </c>
      <c r="CR53" s="93">
        <f t="shared" si="83"/>
        <v>4837</v>
      </c>
      <c r="CS53" s="93">
        <f t="shared" si="84"/>
        <v>5698.5</v>
      </c>
      <c r="CT53" s="93">
        <f t="shared" si="85"/>
        <v>0</v>
      </c>
      <c r="CU53" s="93">
        <f t="shared" si="86"/>
        <v>0</v>
      </c>
      <c r="CV53" s="93">
        <f t="shared" si="87"/>
        <v>0</v>
      </c>
      <c r="CW53" s="93">
        <f t="shared" si="88"/>
        <v>5698.5</v>
      </c>
      <c r="CX53" s="93">
        <f t="shared" si="89"/>
        <v>5698.5</v>
      </c>
      <c r="CY53" s="93">
        <f t="shared" si="90"/>
        <v>0</v>
      </c>
      <c r="CZ53" s="93">
        <f t="shared" si="91"/>
        <v>0</v>
      </c>
      <c r="DA53" s="93">
        <f t="shared" si="92"/>
        <v>0</v>
      </c>
      <c r="DB53" s="93">
        <f t="shared" si="93"/>
        <v>5698.5</v>
      </c>
      <c r="DC53" s="93">
        <f t="shared" si="94"/>
        <v>4837</v>
      </c>
      <c r="DD53" s="92">
        <f t="shared" si="95"/>
        <v>0</v>
      </c>
      <c r="DE53" s="92">
        <f t="shared" si="96"/>
        <v>0</v>
      </c>
      <c r="DF53" s="92">
        <f t="shared" si="97"/>
        <v>0</v>
      </c>
      <c r="DG53" s="93">
        <f t="shared" si="98"/>
        <v>4837</v>
      </c>
      <c r="DH53" s="93">
        <f t="shared" si="99"/>
        <v>5698.5</v>
      </c>
      <c r="DI53" s="93">
        <f t="shared" si="100"/>
        <v>0</v>
      </c>
      <c r="DJ53" s="93">
        <f t="shared" si="101"/>
        <v>0</v>
      </c>
      <c r="DK53" s="93">
        <f t="shared" si="102"/>
        <v>0</v>
      </c>
      <c r="DL53" s="93">
        <f t="shared" si="103"/>
        <v>5698.5</v>
      </c>
      <c r="DM53" s="93">
        <f t="shared" si="104"/>
        <v>5698.5</v>
      </c>
      <c r="DN53" s="93">
        <f t="shared" si="105"/>
        <v>0</v>
      </c>
      <c r="DO53" s="93">
        <f t="shared" si="106"/>
        <v>0</v>
      </c>
      <c r="DP53" s="93">
        <f t="shared" si="107"/>
        <v>0</v>
      </c>
      <c r="DQ53" s="93">
        <f t="shared" si="108"/>
        <v>5698.5</v>
      </c>
      <c r="DR53" s="82" t="s">
        <v>242</v>
      </c>
      <c r="DS53" s="14"/>
    </row>
    <row r="54" spans="1:123" s="15" customFormat="1" ht="54" customHeight="1" x14ac:dyDescent="0.25">
      <c r="A54" s="27"/>
      <c r="B54" s="113"/>
      <c r="C54" s="16" t="s">
        <v>168</v>
      </c>
      <c r="D54" s="28" t="s">
        <v>194</v>
      </c>
      <c r="E54" s="28" t="s">
        <v>199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151"/>
      <c r="X54" s="28"/>
      <c r="Y54" s="28"/>
      <c r="Z54" s="233"/>
      <c r="AA54" s="233"/>
      <c r="AB54" s="233"/>
      <c r="AC54" s="226"/>
      <c r="AD54" s="233" t="s">
        <v>235</v>
      </c>
      <c r="AE54" s="237" t="s">
        <v>240</v>
      </c>
      <c r="AF54" s="231">
        <f t="shared" ref="AF54:AF56" si="129">AH54+AJ54+AL54+AN54</f>
        <v>186</v>
      </c>
      <c r="AG54" s="231">
        <f t="shared" ref="AG54:AG56" si="130">AI54+AK54+AM54+AO54</f>
        <v>186</v>
      </c>
      <c r="AH54" s="236">
        <v>0</v>
      </c>
      <c r="AI54" s="236">
        <v>0</v>
      </c>
      <c r="AJ54" s="236">
        <v>186</v>
      </c>
      <c r="AK54" s="236">
        <v>186</v>
      </c>
      <c r="AL54" s="231">
        <v>0</v>
      </c>
      <c r="AM54" s="231">
        <v>0</v>
      </c>
      <c r="AN54" s="236">
        <v>0</v>
      </c>
      <c r="AO54" s="236">
        <v>0</v>
      </c>
      <c r="AP54" s="231">
        <f t="shared" si="62"/>
        <v>0</v>
      </c>
      <c r="AQ54" s="231">
        <v>0</v>
      </c>
      <c r="AR54" s="231">
        <v>0</v>
      </c>
      <c r="AS54" s="231">
        <v>0</v>
      </c>
      <c r="AT54" s="231">
        <v>0</v>
      </c>
      <c r="AU54" s="231">
        <f t="shared" si="63"/>
        <v>0</v>
      </c>
      <c r="AV54" s="231">
        <v>0</v>
      </c>
      <c r="AW54" s="231">
        <v>0</v>
      </c>
      <c r="AX54" s="231">
        <v>0</v>
      </c>
      <c r="AY54" s="231">
        <v>0</v>
      </c>
      <c r="AZ54" s="231">
        <f t="shared" si="64"/>
        <v>0</v>
      </c>
      <c r="BA54" s="231">
        <v>0</v>
      </c>
      <c r="BB54" s="231">
        <v>0</v>
      </c>
      <c r="BC54" s="231">
        <v>0</v>
      </c>
      <c r="BD54" s="231">
        <v>0</v>
      </c>
      <c r="BE54" s="231">
        <f t="shared" si="65"/>
        <v>0</v>
      </c>
      <c r="BF54" s="231">
        <f t="shared" si="66"/>
        <v>0</v>
      </c>
      <c r="BG54" s="231">
        <f t="shared" si="67"/>
        <v>0</v>
      </c>
      <c r="BH54" s="231">
        <f t="shared" si="68"/>
        <v>0</v>
      </c>
      <c r="BI54" s="231">
        <f t="shared" si="69"/>
        <v>0</v>
      </c>
      <c r="BJ54" s="231">
        <f t="shared" si="127"/>
        <v>186</v>
      </c>
      <c r="BK54" s="231">
        <f t="shared" si="128"/>
        <v>186</v>
      </c>
      <c r="BL54" s="231">
        <v>0</v>
      </c>
      <c r="BM54" s="231">
        <v>0</v>
      </c>
      <c r="BN54" s="236">
        <v>186</v>
      </c>
      <c r="BO54" s="236">
        <v>186</v>
      </c>
      <c r="BP54" s="231">
        <v>0</v>
      </c>
      <c r="BQ54" s="231">
        <v>0</v>
      </c>
      <c r="BR54" s="236">
        <v>0</v>
      </c>
      <c r="BS54" s="236">
        <v>0</v>
      </c>
      <c r="BT54" s="231">
        <f t="shared" si="71"/>
        <v>0</v>
      </c>
      <c r="BU54" s="231">
        <v>0</v>
      </c>
      <c r="BV54" s="231">
        <v>0</v>
      </c>
      <c r="BW54" s="231">
        <v>0</v>
      </c>
      <c r="BX54" s="231">
        <v>0</v>
      </c>
      <c r="BY54" s="231">
        <f t="shared" si="72"/>
        <v>0</v>
      </c>
      <c r="BZ54" s="231">
        <v>0</v>
      </c>
      <c r="CA54" s="231">
        <v>0</v>
      </c>
      <c r="CB54" s="231">
        <v>0</v>
      </c>
      <c r="CC54" s="231">
        <v>0</v>
      </c>
      <c r="CD54" s="231">
        <f t="shared" si="73"/>
        <v>0</v>
      </c>
      <c r="CE54" s="231">
        <v>0</v>
      </c>
      <c r="CF54" s="231">
        <v>0</v>
      </c>
      <c r="CG54" s="231">
        <v>0</v>
      </c>
      <c r="CH54" s="231">
        <v>0</v>
      </c>
      <c r="CI54" s="93">
        <f t="shared" si="74"/>
        <v>0</v>
      </c>
      <c r="CJ54" s="93">
        <f t="shared" si="75"/>
        <v>0</v>
      </c>
      <c r="CK54" s="93">
        <f t="shared" si="76"/>
        <v>0</v>
      </c>
      <c r="CL54" s="93">
        <f t="shared" si="77"/>
        <v>0</v>
      </c>
      <c r="CM54" s="93">
        <f t="shared" si="78"/>
        <v>0</v>
      </c>
      <c r="CN54" s="93">
        <f t="shared" si="79"/>
        <v>186</v>
      </c>
      <c r="CO54" s="92">
        <f t="shared" si="80"/>
        <v>0</v>
      </c>
      <c r="CP54" s="93">
        <f t="shared" si="81"/>
        <v>186</v>
      </c>
      <c r="CQ54" s="92">
        <f t="shared" si="82"/>
        <v>0</v>
      </c>
      <c r="CR54" s="93">
        <f t="shared" si="83"/>
        <v>0</v>
      </c>
      <c r="CS54" s="93">
        <f t="shared" si="84"/>
        <v>0</v>
      </c>
      <c r="CT54" s="93">
        <f t="shared" si="85"/>
        <v>0</v>
      </c>
      <c r="CU54" s="93">
        <f t="shared" si="86"/>
        <v>0</v>
      </c>
      <c r="CV54" s="93">
        <f t="shared" si="87"/>
        <v>0</v>
      </c>
      <c r="CW54" s="93">
        <f t="shared" si="88"/>
        <v>0</v>
      </c>
      <c r="CX54" s="93">
        <f t="shared" si="89"/>
        <v>0</v>
      </c>
      <c r="CY54" s="93">
        <f t="shared" si="90"/>
        <v>0</v>
      </c>
      <c r="CZ54" s="93">
        <f t="shared" si="91"/>
        <v>0</v>
      </c>
      <c r="DA54" s="93">
        <f t="shared" si="92"/>
        <v>0</v>
      </c>
      <c r="DB54" s="93">
        <f t="shared" si="93"/>
        <v>0</v>
      </c>
      <c r="DC54" s="93">
        <f t="shared" si="94"/>
        <v>186</v>
      </c>
      <c r="DD54" s="92">
        <f t="shared" si="95"/>
        <v>0</v>
      </c>
      <c r="DE54" s="92">
        <f t="shared" si="96"/>
        <v>186</v>
      </c>
      <c r="DF54" s="92">
        <f t="shared" si="97"/>
        <v>0</v>
      </c>
      <c r="DG54" s="93">
        <f t="shared" si="98"/>
        <v>0</v>
      </c>
      <c r="DH54" s="93">
        <f t="shared" si="99"/>
        <v>0</v>
      </c>
      <c r="DI54" s="93">
        <f t="shared" si="100"/>
        <v>0</v>
      </c>
      <c r="DJ54" s="93">
        <f t="shared" si="101"/>
        <v>0</v>
      </c>
      <c r="DK54" s="93">
        <f t="shared" si="102"/>
        <v>0</v>
      </c>
      <c r="DL54" s="93">
        <f t="shared" si="103"/>
        <v>0</v>
      </c>
      <c r="DM54" s="93">
        <f t="shared" si="104"/>
        <v>0</v>
      </c>
      <c r="DN54" s="93">
        <f t="shared" si="105"/>
        <v>0</v>
      </c>
      <c r="DO54" s="93">
        <f t="shared" si="106"/>
        <v>0</v>
      </c>
      <c r="DP54" s="93">
        <f t="shared" si="107"/>
        <v>0</v>
      </c>
      <c r="DQ54" s="93">
        <f t="shared" si="108"/>
        <v>0</v>
      </c>
      <c r="DR54" s="83" t="s">
        <v>131</v>
      </c>
      <c r="DS54" s="14"/>
    </row>
    <row r="55" spans="1:123" s="15" customFormat="1" ht="90.75" customHeight="1" x14ac:dyDescent="0.25">
      <c r="A55" s="23" t="s">
        <v>132</v>
      </c>
      <c r="B55" s="24" t="s">
        <v>133</v>
      </c>
      <c r="C55" s="25" t="s">
        <v>169</v>
      </c>
      <c r="D55" s="26" t="s">
        <v>195</v>
      </c>
      <c r="E55" s="26" t="s">
        <v>200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52" t="s">
        <v>215</v>
      </c>
      <c r="X55" s="26" t="s">
        <v>222</v>
      </c>
      <c r="Y55" s="26" t="s">
        <v>224</v>
      </c>
      <c r="Z55" s="229"/>
      <c r="AA55" s="229"/>
      <c r="AB55" s="229"/>
      <c r="AC55" s="229" t="s">
        <v>104</v>
      </c>
      <c r="AD55" s="229" t="s">
        <v>235</v>
      </c>
      <c r="AE55" s="230" t="s">
        <v>239</v>
      </c>
      <c r="AF55" s="231">
        <f t="shared" si="129"/>
        <v>234.4</v>
      </c>
      <c r="AG55" s="231">
        <f t="shared" si="130"/>
        <v>234.4</v>
      </c>
      <c r="AH55" s="231">
        <v>0</v>
      </c>
      <c r="AI55" s="231">
        <v>0</v>
      </c>
      <c r="AJ55" s="231">
        <v>0</v>
      </c>
      <c r="AK55" s="231">
        <v>0</v>
      </c>
      <c r="AL55" s="231">
        <v>0</v>
      </c>
      <c r="AM55" s="231">
        <v>0</v>
      </c>
      <c r="AN55" s="231">
        <v>234.4</v>
      </c>
      <c r="AO55" s="231">
        <v>234.4</v>
      </c>
      <c r="AP55" s="231">
        <f t="shared" si="62"/>
        <v>0</v>
      </c>
      <c r="AQ55" s="231">
        <v>0</v>
      </c>
      <c r="AR55" s="231">
        <v>0</v>
      </c>
      <c r="AS55" s="231">
        <v>0</v>
      </c>
      <c r="AT55" s="231">
        <v>0</v>
      </c>
      <c r="AU55" s="231">
        <f t="shared" si="63"/>
        <v>0</v>
      </c>
      <c r="AV55" s="231">
        <v>0</v>
      </c>
      <c r="AW55" s="231">
        <v>0</v>
      </c>
      <c r="AX55" s="231">
        <v>0</v>
      </c>
      <c r="AY55" s="231">
        <v>0</v>
      </c>
      <c r="AZ55" s="231">
        <f t="shared" si="64"/>
        <v>0</v>
      </c>
      <c r="BA55" s="231">
        <v>0</v>
      </c>
      <c r="BB55" s="231">
        <v>0</v>
      </c>
      <c r="BC55" s="231">
        <v>0</v>
      </c>
      <c r="BD55" s="231">
        <v>0</v>
      </c>
      <c r="BE55" s="231">
        <f t="shared" si="65"/>
        <v>0</v>
      </c>
      <c r="BF55" s="231">
        <f t="shared" si="66"/>
        <v>0</v>
      </c>
      <c r="BG55" s="231">
        <f t="shared" si="67"/>
        <v>0</v>
      </c>
      <c r="BH55" s="231">
        <f t="shared" si="68"/>
        <v>0</v>
      </c>
      <c r="BI55" s="231">
        <f t="shared" si="69"/>
        <v>0</v>
      </c>
      <c r="BJ55" s="231">
        <f t="shared" si="127"/>
        <v>234.4</v>
      </c>
      <c r="BK55" s="231">
        <f t="shared" si="128"/>
        <v>234.4</v>
      </c>
      <c r="BL55" s="231">
        <v>0</v>
      </c>
      <c r="BM55" s="231">
        <v>0</v>
      </c>
      <c r="BN55" s="231">
        <v>0</v>
      </c>
      <c r="BO55" s="231">
        <v>0</v>
      </c>
      <c r="BP55" s="231">
        <v>0</v>
      </c>
      <c r="BQ55" s="231">
        <v>0</v>
      </c>
      <c r="BR55" s="231">
        <v>234.4</v>
      </c>
      <c r="BS55" s="231">
        <v>234.4</v>
      </c>
      <c r="BT55" s="231">
        <f t="shared" si="71"/>
        <v>0</v>
      </c>
      <c r="BU55" s="231">
        <v>0</v>
      </c>
      <c r="BV55" s="231">
        <v>0</v>
      </c>
      <c r="BW55" s="231">
        <v>0</v>
      </c>
      <c r="BX55" s="231">
        <v>0</v>
      </c>
      <c r="BY55" s="231">
        <f t="shared" si="72"/>
        <v>0</v>
      </c>
      <c r="BZ55" s="231">
        <v>0</v>
      </c>
      <c r="CA55" s="231">
        <v>0</v>
      </c>
      <c r="CB55" s="231">
        <v>0</v>
      </c>
      <c r="CC55" s="231">
        <v>0</v>
      </c>
      <c r="CD55" s="231">
        <f t="shared" si="73"/>
        <v>0</v>
      </c>
      <c r="CE55" s="231">
        <v>0</v>
      </c>
      <c r="CF55" s="231">
        <v>0</v>
      </c>
      <c r="CG55" s="231">
        <v>0</v>
      </c>
      <c r="CH55" s="231">
        <v>0</v>
      </c>
      <c r="CI55" s="93">
        <f t="shared" si="74"/>
        <v>0</v>
      </c>
      <c r="CJ55" s="93">
        <f t="shared" si="75"/>
        <v>0</v>
      </c>
      <c r="CK55" s="93">
        <f t="shared" si="76"/>
        <v>0</v>
      </c>
      <c r="CL55" s="93">
        <f t="shared" si="77"/>
        <v>0</v>
      </c>
      <c r="CM55" s="93">
        <f t="shared" si="78"/>
        <v>0</v>
      </c>
      <c r="CN55" s="93">
        <f t="shared" si="79"/>
        <v>234.4</v>
      </c>
      <c r="CO55" s="92">
        <f t="shared" si="80"/>
        <v>0</v>
      </c>
      <c r="CP55" s="93">
        <f t="shared" si="81"/>
        <v>0</v>
      </c>
      <c r="CQ55" s="92">
        <f t="shared" si="82"/>
        <v>0</v>
      </c>
      <c r="CR55" s="93">
        <f t="shared" si="83"/>
        <v>234.4</v>
      </c>
      <c r="CS55" s="93">
        <f t="shared" si="84"/>
        <v>0</v>
      </c>
      <c r="CT55" s="93">
        <f t="shared" si="85"/>
        <v>0</v>
      </c>
      <c r="CU55" s="93">
        <f t="shared" si="86"/>
        <v>0</v>
      </c>
      <c r="CV55" s="93">
        <f t="shared" si="87"/>
        <v>0</v>
      </c>
      <c r="CW55" s="93">
        <f t="shared" si="88"/>
        <v>0</v>
      </c>
      <c r="CX55" s="93">
        <f t="shared" si="89"/>
        <v>0</v>
      </c>
      <c r="CY55" s="93">
        <f t="shared" si="90"/>
        <v>0</v>
      </c>
      <c r="CZ55" s="93">
        <f t="shared" si="91"/>
        <v>0</v>
      </c>
      <c r="DA55" s="93">
        <f t="shared" si="92"/>
        <v>0</v>
      </c>
      <c r="DB55" s="93">
        <f t="shared" si="93"/>
        <v>0</v>
      </c>
      <c r="DC55" s="93">
        <f t="shared" si="94"/>
        <v>234.4</v>
      </c>
      <c r="DD55" s="92">
        <f t="shared" si="95"/>
        <v>0</v>
      </c>
      <c r="DE55" s="92">
        <f t="shared" si="96"/>
        <v>0</v>
      </c>
      <c r="DF55" s="92">
        <f t="shared" si="97"/>
        <v>0</v>
      </c>
      <c r="DG55" s="93">
        <f t="shared" si="98"/>
        <v>234.4</v>
      </c>
      <c r="DH55" s="93">
        <f t="shared" si="99"/>
        <v>0</v>
      </c>
      <c r="DI55" s="93">
        <f t="shared" si="100"/>
        <v>0</v>
      </c>
      <c r="DJ55" s="93">
        <f t="shared" si="101"/>
        <v>0</v>
      </c>
      <c r="DK55" s="93">
        <f t="shared" si="102"/>
        <v>0</v>
      </c>
      <c r="DL55" s="93">
        <f t="shared" si="103"/>
        <v>0</v>
      </c>
      <c r="DM55" s="93">
        <f t="shared" si="104"/>
        <v>0</v>
      </c>
      <c r="DN55" s="93">
        <f t="shared" si="105"/>
        <v>0</v>
      </c>
      <c r="DO55" s="93">
        <f t="shared" si="106"/>
        <v>0</v>
      </c>
      <c r="DP55" s="93">
        <f t="shared" si="107"/>
        <v>0</v>
      </c>
      <c r="DQ55" s="93">
        <f t="shared" si="108"/>
        <v>0</v>
      </c>
      <c r="DR55" s="82" t="s">
        <v>242</v>
      </c>
      <c r="DS55" s="14"/>
    </row>
    <row r="56" spans="1:123" s="15" customFormat="1" ht="154.5" customHeight="1" x14ac:dyDescent="0.25">
      <c r="A56" s="23" t="s">
        <v>134</v>
      </c>
      <c r="B56" s="24" t="s">
        <v>135</v>
      </c>
      <c r="C56" s="25" t="s">
        <v>167</v>
      </c>
      <c r="D56" s="26" t="s">
        <v>196</v>
      </c>
      <c r="E56" s="26" t="s">
        <v>198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52"/>
      <c r="X56" s="26"/>
      <c r="Y56" s="26"/>
      <c r="Z56" s="241" t="s">
        <v>228</v>
      </c>
      <c r="AA56" s="229" t="s">
        <v>191</v>
      </c>
      <c r="AB56" s="229" t="s">
        <v>229</v>
      </c>
      <c r="AC56" s="229" t="s">
        <v>86</v>
      </c>
      <c r="AD56" s="229" t="s">
        <v>231</v>
      </c>
      <c r="AE56" s="230" t="s">
        <v>236</v>
      </c>
      <c r="AF56" s="231">
        <f t="shared" si="129"/>
        <v>55</v>
      </c>
      <c r="AG56" s="231">
        <f t="shared" si="130"/>
        <v>43.5</v>
      </c>
      <c r="AH56" s="231">
        <v>0</v>
      </c>
      <c r="AI56" s="231">
        <v>0</v>
      </c>
      <c r="AJ56" s="231">
        <v>0</v>
      </c>
      <c r="AK56" s="231">
        <v>0</v>
      </c>
      <c r="AL56" s="231">
        <v>0</v>
      </c>
      <c r="AM56" s="231">
        <v>0</v>
      </c>
      <c r="AN56" s="231">
        <v>55</v>
      </c>
      <c r="AO56" s="231">
        <v>43.5</v>
      </c>
      <c r="AP56" s="231">
        <f t="shared" si="62"/>
        <v>40</v>
      </c>
      <c r="AQ56" s="231">
        <v>0</v>
      </c>
      <c r="AR56" s="231">
        <v>0</v>
      </c>
      <c r="AS56" s="231">
        <v>0</v>
      </c>
      <c r="AT56" s="231">
        <v>40</v>
      </c>
      <c r="AU56" s="231">
        <f t="shared" si="63"/>
        <v>40</v>
      </c>
      <c r="AV56" s="231">
        <v>0</v>
      </c>
      <c r="AW56" s="231">
        <v>0</v>
      </c>
      <c r="AX56" s="231">
        <v>0</v>
      </c>
      <c r="AY56" s="231">
        <v>40</v>
      </c>
      <c r="AZ56" s="231">
        <f t="shared" si="64"/>
        <v>40</v>
      </c>
      <c r="BA56" s="231">
        <v>0</v>
      </c>
      <c r="BB56" s="231">
        <v>0</v>
      </c>
      <c r="BC56" s="231">
        <v>0</v>
      </c>
      <c r="BD56" s="231">
        <v>40</v>
      </c>
      <c r="BE56" s="231">
        <f t="shared" si="65"/>
        <v>40</v>
      </c>
      <c r="BF56" s="231">
        <f t="shared" si="66"/>
        <v>0</v>
      </c>
      <c r="BG56" s="231">
        <f t="shared" si="67"/>
        <v>0</v>
      </c>
      <c r="BH56" s="231">
        <f t="shared" si="68"/>
        <v>0</v>
      </c>
      <c r="BI56" s="231">
        <f t="shared" si="69"/>
        <v>40</v>
      </c>
      <c r="BJ56" s="231">
        <f t="shared" si="127"/>
        <v>55</v>
      </c>
      <c r="BK56" s="231">
        <f t="shared" si="128"/>
        <v>43.5</v>
      </c>
      <c r="BL56" s="231">
        <v>0</v>
      </c>
      <c r="BM56" s="231">
        <v>0</v>
      </c>
      <c r="BN56" s="231">
        <v>0</v>
      </c>
      <c r="BO56" s="231">
        <v>0</v>
      </c>
      <c r="BP56" s="231">
        <v>0</v>
      </c>
      <c r="BQ56" s="231">
        <v>0</v>
      </c>
      <c r="BR56" s="231">
        <v>55</v>
      </c>
      <c r="BS56" s="231">
        <v>43.5</v>
      </c>
      <c r="BT56" s="231">
        <f t="shared" si="71"/>
        <v>40</v>
      </c>
      <c r="BU56" s="231">
        <v>0</v>
      </c>
      <c r="BV56" s="231">
        <v>0</v>
      </c>
      <c r="BW56" s="231">
        <v>0</v>
      </c>
      <c r="BX56" s="231">
        <v>40</v>
      </c>
      <c r="BY56" s="231">
        <f t="shared" si="72"/>
        <v>40</v>
      </c>
      <c r="BZ56" s="231">
        <v>0</v>
      </c>
      <c r="CA56" s="231">
        <v>0</v>
      </c>
      <c r="CB56" s="231">
        <v>0</v>
      </c>
      <c r="CC56" s="231">
        <v>40</v>
      </c>
      <c r="CD56" s="231">
        <f t="shared" si="73"/>
        <v>40</v>
      </c>
      <c r="CE56" s="231">
        <v>0</v>
      </c>
      <c r="CF56" s="231">
        <v>0</v>
      </c>
      <c r="CG56" s="231">
        <v>0</v>
      </c>
      <c r="CH56" s="231">
        <v>40</v>
      </c>
      <c r="CI56" s="93">
        <f t="shared" si="74"/>
        <v>40</v>
      </c>
      <c r="CJ56" s="93">
        <f t="shared" si="75"/>
        <v>0</v>
      </c>
      <c r="CK56" s="93">
        <f t="shared" si="76"/>
        <v>0</v>
      </c>
      <c r="CL56" s="93">
        <f t="shared" si="77"/>
        <v>0</v>
      </c>
      <c r="CM56" s="93">
        <f t="shared" si="78"/>
        <v>40</v>
      </c>
      <c r="CN56" s="93">
        <f t="shared" si="79"/>
        <v>43.5</v>
      </c>
      <c r="CO56" s="92">
        <f t="shared" si="80"/>
        <v>0</v>
      </c>
      <c r="CP56" s="93">
        <f t="shared" si="81"/>
        <v>0</v>
      </c>
      <c r="CQ56" s="92">
        <f t="shared" si="82"/>
        <v>0</v>
      </c>
      <c r="CR56" s="93">
        <f t="shared" si="83"/>
        <v>43.5</v>
      </c>
      <c r="CS56" s="93">
        <f t="shared" si="84"/>
        <v>40</v>
      </c>
      <c r="CT56" s="93">
        <f t="shared" si="85"/>
        <v>0</v>
      </c>
      <c r="CU56" s="93">
        <f t="shared" si="86"/>
        <v>0</v>
      </c>
      <c r="CV56" s="93">
        <f t="shared" si="87"/>
        <v>0</v>
      </c>
      <c r="CW56" s="93">
        <f t="shared" si="88"/>
        <v>40</v>
      </c>
      <c r="CX56" s="93">
        <f t="shared" si="89"/>
        <v>40</v>
      </c>
      <c r="CY56" s="93">
        <f t="shared" si="90"/>
        <v>0</v>
      </c>
      <c r="CZ56" s="93">
        <f t="shared" si="91"/>
        <v>0</v>
      </c>
      <c r="DA56" s="93">
        <f t="shared" si="92"/>
        <v>0</v>
      </c>
      <c r="DB56" s="93">
        <f t="shared" si="93"/>
        <v>40</v>
      </c>
      <c r="DC56" s="93">
        <f t="shared" si="94"/>
        <v>43.5</v>
      </c>
      <c r="DD56" s="92">
        <f t="shared" si="95"/>
        <v>0</v>
      </c>
      <c r="DE56" s="92">
        <f t="shared" si="96"/>
        <v>0</v>
      </c>
      <c r="DF56" s="92">
        <f t="shared" si="97"/>
        <v>0</v>
      </c>
      <c r="DG56" s="93">
        <f t="shared" si="98"/>
        <v>43.5</v>
      </c>
      <c r="DH56" s="93">
        <f t="shared" si="99"/>
        <v>40</v>
      </c>
      <c r="DI56" s="93">
        <f t="shared" si="100"/>
        <v>0</v>
      </c>
      <c r="DJ56" s="93">
        <f t="shared" si="101"/>
        <v>0</v>
      </c>
      <c r="DK56" s="93">
        <f t="shared" si="102"/>
        <v>0</v>
      </c>
      <c r="DL56" s="93">
        <f t="shared" si="103"/>
        <v>40</v>
      </c>
      <c r="DM56" s="93">
        <f t="shared" si="104"/>
        <v>40</v>
      </c>
      <c r="DN56" s="93">
        <f t="shared" si="105"/>
        <v>0</v>
      </c>
      <c r="DO56" s="93">
        <f t="shared" si="106"/>
        <v>0</v>
      </c>
      <c r="DP56" s="93">
        <f t="shared" si="107"/>
        <v>0</v>
      </c>
      <c r="DQ56" s="93">
        <f t="shared" si="108"/>
        <v>40</v>
      </c>
      <c r="DR56" s="82" t="s">
        <v>242</v>
      </c>
      <c r="DS56" s="14"/>
    </row>
    <row r="57" spans="1:123" s="15" customFormat="1" ht="62.25" customHeight="1" x14ac:dyDescent="0.25">
      <c r="A57" s="23" t="s">
        <v>136</v>
      </c>
      <c r="B57" s="24" t="s">
        <v>137</v>
      </c>
      <c r="C57" s="25" t="s">
        <v>168</v>
      </c>
      <c r="D57" s="26" t="s">
        <v>194</v>
      </c>
      <c r="E57" s="26" t="s">
        <v>199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52" t="s">
        <v>214</v>
      </c>
      <c r="X57" s="26" t="s">
        <v>191</v>
      </c>
      <c r="Y57" s="26" t="s">
        <v>223</v>
      </c>
      <c r="Z57" s="229"/>
      <c r="AA57" s="229"/>
      <c r="AB57" s="229"/>
      <c r="AC57" s="229" t="s">
        <v>138</v>
      </c>
      <c r="AD57" s="229" t="s">
        <v>138</v>
      </c>
      <c r="AE57" s="230" t="s">
        <v>235</v>
      </c>
      <c r="AF57" s="231">
        <f t="shared" ref="AF57" si="131">AH57+AJ57+AL57+AN57</f>
        <v>446.3</v>
      </c>
      <c r="AG57" s="231">
        <f t="shared" ref="AG57" si="132">AI57+AK57+AM57+AO57</f>
        <v>446.3</v>
      </c>
      <c r="AH57" s="231">
        <v>0</v>
      </c>
      <c r="AI57" s="231">
        <v>0</v>
      </c>
      <c r="AJ57" s="231">
        <v>0</v>
      </c>
      <c r="AK57" s="231">
        <v>0</v>
      </c>
      <c r="AL57" s="231">
        <v>0</v>
      </c>
      <c r="AM57" s="231">
        <v>0</v>
      </c>
      <c r="AN57" s="231">
        <v>446.3</v>
      </c>
      <c r="AO57" s="231">
        <v>446.3</v>
      </c>
      <c r="AP57" s="231">
        <f t="shared" si="62"/>
        <v>468.6</v>
      </c>
      <c r="AQ57" s="231">
        <v>0</v>
      </c>
      <c r="AR57" s="231">
        <v>0</v>
      </c>
      <c r="AS57" s="231">
        <v>0</v>
      </c>
      <c r="AT57" s="231">
        <v>468.6</v>
      </c>
      <c r="AU57" s="231">
        <f t="shared" si="63"/>
        <v>468.6</v>
      </c>
      <c r="AV57" s="231">
        <v>0</v>
      </c>
      <c r="AW57" s="231">
        <v>0</v>
      </c>
      <c r="AX57" s="231">
        <v>0</v>
      </c>
      <c r="AY57" s="231">
        <v>468.6</v>
      </c>
      <c r="AZ57" s="231">
        <f t="shared" si="64"/>
        <v>468.6</v>
      </c>
      <c r="BA57" s="231">
        <v>0</v>
      </c>
      <c r="BB57" s="231">
        <v>0</v>
      </c>
      <c r="BC57" s="231">
        <v>0</v>
      </c>
      <c r="BD57" s="231">
        <v>468.6</v>
      </c>
      <c r="BE57" s="231">
        <f t="shared" si="65"/>
        <v>468.6</v>
      </c>
      <c r="BF57" s="231">
        <f t="shared" si="66"/>
        <v>0</v>
      </c>
      <c r="BG57" s="231">
        <f t="shared" si="67"/>
        <v>0</v>
      </c>
      <c r="BH57" s="231">
        <f t="shared" si="68"/>
        <v>0</v>
      </c>
      <c r="BI57" s="231">
        <f t="shared" si="69"/>
        <v>468.6</v>
      </c>
      <c r="BJ57" s="231">
        <f t="shared" ref="BJ57" si="133">BL57+BN57+BP57+BR57</f>
        <v>446.3</v>
      </c>
      <c r="BK57" s="231">
        <f t="shared" ref="BK57" si="134">BM57+BO57+BQ57+BS57</f>
        <v>446.3</v>
      </c>
      <c r="BL57" s="231">
        <v>0</v>
      </c>
      <c r="BM57" s="231">
        <v>0</v>
      </c>
      <c r="BN57" s="231">
        <v>0</v>
      </c>
      <c r="BO57" s="231">
        <v>0</v>
      </c>
      <c r="BP57" s="231">
        <v>0</v>
      </c>
      <c r="BQ57" s="231">
        <v>0</v>
      </c>
      <c r="BR57" s="231">
        <v>446.3</v>
      </c>
      <c r="BS57" s="231">
        <v>446.3</v>
      </c>
      <c r="BT57" s="231">
        <f t="shared" si="71"/>
        <v>468.6</v>
      </c>
      <c r="BU57" s="231">
        <v>0</v>
      </c>
      <c r="BV57" s="231">
        <v>0</v>
      </c>
      <c r="BW57" s="231">
        <v>0</v>
      </c>
      <c r="BX57" s="231">
        <v>468.6</v>
      </c>
      <c r="BY57" s="231">
        <f t="shared" si="72"/>
        <v>468.6</v>
      </c>
      <c r="BZ57" s="231">
        <v>0</v>
      </c>
      <c r="CA57" s="231">
        <v>0</v>
      </c>
      <c r="CB57" s="231">
        <v>0</v>
      </c>
      <c r="CC57" s="231">
        <v>468.6</v>
      </c>
      <c r="CD57" s="231">
        <f t="shared" si="73"/>
        <v>468.6</v>
      </c>
      <c r="CE57" s="231">
        <v>0</v>
      </c>
      <c r="CF57" s="231">
        <v>0</v>
      </c>
      <c r="CG57" s="231">
        <v>0</v>
      </c>
      <c r="CH57" s="231">
        <v>468.6</v>
      </c>
      <c r="CI57" s="93">
        <f t="shared" si="74"/>
        <v>468.6</v>
      </c>
      <c r="CJ57" s="93">
        <f t="shared" si="75"/>
        <v>0</v>
      </c>
      <c r="CK57" s="93">
        <f t="shared" si="76"/>
        <v>0</v>
      </c>
      <c r="CL57" s="93">
        <f t="shared" si="77"/>
        <v>0</v>
      </c>
      <c r="CM57" s="93">
        <f t="shared" si="78"/>
        <v>468.6</v>
      </c>
      <c r="CN57" s="93">
        <f t="shared" si="79"/>
        <v>446.3</v>
      </c>
      <c r="CO57" s="92">
        <f t="shared" si="80"/>
        <v>0</v>
      </c>
      <c r="CP57" s="93">
        <f t="shared" si="81"/>
        <v>0</v>
      </c>
      <c r="CQ57" s="92">
        <f t="shared" si="82"/>
        <v>0</v>
      </c>
      <c r="CR57" s="93">
        <f t="shared" si="83"/>
        <v>446.3</v>
      </c>
      <c r="CS57" s="93">
        <f t="shared" si="84"/>
        <v>468.6</v>
      </c>
      <c r="CT57" s="93">
        <f t="shared" si="85"/>
        <v>0</v>
      </c>
      <c r="CU57" s="93">
        <f t="shared" si="86"/>
        <v>0</v>
      </c>
      <c r="CV57" s="93">
        <f t="shared" si="87"/>
        <v>0</v>
      </c>
      <c r="CW57" s="93">
        <f t="shared" si="88"/>
        <v>468.6</v>
      </c>
      <c r="CX57" s="93">
        <f t="shared" si="89"/>
        <v>468.6</v>
      </c>
      <c r="CY57" s="93">
        <f t="shared" si="90"/>
        <v>0</v>
      </c>
      <c r="CZ57" s="93">
        <f t="shared" si="91"/>
        <v>0</v>
      </c>
      <c r="DA57" s="93">
        <f t="shared" si="92"/>
        <v>0</v>
      </c>
      <c r="DB57" s="93">
        <f t="shared" si="93"/>
        <v>468.6</v>
      </c>
      <c r="DC57" s="93">
        <f t="shared" si="94"/>
        <v>446.3</v>
      </c>
      <c r="DD57" s="92">
        <f t="shared" si="95"/>
        <v>0</v>
      </c>
      <c r="DE57" s="92">
        <f t="shared" si="96"/>
        <v>0</v>
      </c>
      <c r="DF57" s="92">
        <f t="shared" si="97"/>
        <v>0</v>
      </c>
      <c r="DG57" s="93">
        <f t="shared" si="98"/>
        <v>446.3</v>
      </c>
      <c r="DH57" s="93">
        <f t="shared" si="99"/>
        <v>468.6</v>
      </c>
      <c r="DI57" s="93">
        <f t="shared" si="100"/>
        <v>0</v>
      </c>
      <c r="DJ57" s="93">
        <f t="shared" si="101"/>
        <v>0</v>
      </c>
      <c r="DK57" s="93">
        <f t="shared" si="102"/>
        <v>0</v>
      </c>
      <c r="DL57" s="93">
        <f t="shared" si="103"/>
        <v>468.6</v>
      </c>
      <c r="DM57" s="93">
        <f t="shared" si="104"/>
        <v>468.6</v>
      </c>
      <c r="DN57" s="93">
        <f t="shared" si="105"/>
        <v>0</v>
      </c>
      <c r="DO57" s="93">
        <f t="shared" si="106"/>
        <v>0</v>
      </c>
      <c r="DP57" s="93">
        <f t="shared" si="107"/>
        <v>0</v>
      </c>
      <c r="DQ57" s="93">
        <f t="shared" si="108"/>
        <v>468.6</v>
      </c>
      <c r="DR57" s="82" t="s">
        <v>242</v>
      </c>
      <c r="DS57" s="14"/>
    </row>
    <row r="58" spans="1:123" s="70" customFormat="1" ht="72.75" customHeight="1" x14ac:dyDescent="0.25">
      <c r="A58" s="65" t="s">
        <v>139</v>
      </c>
      <c r="B58" s="66" t="s">
        <v>140</v>
      </c>
      <c r="C58" s="67" t="s">
        <v>77</v>
      </c>
      <c r="D58" s="67" t="s">
        <v>77</v>
      </c>
      <c r="E58" s="67" t="s">
        <v>77</v>
      </c>
      <c r="F58" s="67" t="s">
        <v>77</v>
      </c>
      <c r="G58" s="67" t="s">
        <v>77</v>
      </c>
      <c r="H58" s="67" t="s">
        <v>77</v>
      </c>
      <c r="I58" s="67" t="s">
        <v>77</v>
      </c>
      <c r="J58" s="67" t="s">
        <v>77</v>
      </c>
      <c r="K58" s="67" t="s">
        <v>77</v>
      </c>
      <c r="L58" s="67" t="s">
        <v>77</v>
      </c>
      <c r="M58" s="67" t="s">
        <v>77</v>
      </c>
      <c r="N58" s="67" t="s">
        <v>77</v>
      </c>
      <c r="O58" s="67" t="s">
        <v>77</v>
      </c>
      <c r="P58" s="67" t="s">
        <v>77</v>
      </c>
      <c r="Q58" s="67" t="s">
        <v>77</v>
      </c>
      <c r="R58" s="67" t="s">
        <v>77</v>
      </c>
      <c r="S58" s="67" t="s">
        <v>77</v>
      </c>
      <c r="T58" s="67" t="s">
        <v>77</v>
      </c>
      <c r="U58" s="67" t="s">
        <v>77</v>
      </c>
      <c r="V58" s="67" t="s">
        <v>77</v>
      </c>
      <c r="W58" s="67" t="s">
        <v>77</v>
      </c>
      <c r="X58" s="67" t="s">
        <v>77</v>
      </c>
      <c r="Y58" s="67" t="s">
        <v>77</v>
      </c>
      <c r="Z58" s="213" t="s">
        <v>77</v>
      </c>
      <c r="AA58" s="213" t="s">
        <v>77</v>
      </c>
      <c r="AB58" s="213" t="s">
        <v>77</v>
      </c>
      <c r="AC58" s="213" t="s">
        <v>77</v>
      </c>
      <c r="AD58" s="213" t="s">
        <v>77</v>
      </c>
      <c r="AE58" s="238" t="s">
        <v>77</v>
      </c>
      <c r="AF58" s="239">
        <f>AF59+AF61</f>
        <v>281.8</v>
      </c>
      <c r="AG58" s="239">
        <f t="shared" ref="AG58:CH58" si="135">AG59+AG61</f>
        <v>281.8</v>
      </c>
      <c r="AH58" s="239">
        <f t="shared" si="135"/>
        <v>278.3</v>
      </c>
      <c r="AI58" s="239">
        <f t="shared" si="135"/>
        <v>278.3</v>
      </c>
      <c r="AJ58" s="239">
        <f t="shared" si="135"/>
        <v>3.5</v>
      </c>
      <c r="AK58" s="239">
        <f t="shared" si="135"/>
        <v>3.5</v>
      </c>
      <c r="AL58" s="239">
        <f t="shared" si="135"/>
        <v>0</v>
      </c>
      <c r="AM58" s="239">
        <f t="shared" si="135"/>
        <v>0</v>
      </c>
      <c r="AN58" s="239">
        <f t="shared" si="135"/>
        <v>0</v>
      </c>
      <c r="AO58" s="239">
        <f t="shared" si="135"/>
        <v>0</v>
      </c>
      <c r="AP58" s="239">
        <f t="shared" si="135"/>
        <v>270.7</v>
      </c>
      <c r="AQ58" s="239">
        <f t="shared" si="135"/>
        <v>267.2</v>
      </c>
      <c r="AR58" s="239">
        <f t="shared" si="135"/>
        <v>3.5</v>
      </c>
      <c r="AS58" s="239">
        <f t="shared" si="135"/>
        <v>0</v>
      </c>
      <c r="AT58" s="239">
        <f t="shared" si="135"/>
        <v>0</v>
      </c>
      <c r="AU58" s="239">
        <f t="shared" si="135"/>
        <v>275.10000000000002</v>
      </c>
      <c r="AV58" s="239">
        <f t="shared" si="135"/>
        <v>271.60000000000002</v>
      </c>
      <c r="AW58" s="239">
        <f t="shared" si="135"/>
        <v>3.5</v>
      </c>
      <c r="AX58" s="239">
        <f t="shared" si="135"/>
        <v>0</v>
      </c>
      <c r="AY58" s="239">
        <f t="shared" si="135"/>
        <v>0</v>
      </c>
      <c r="AZ58" s="239">
        <f t="shared" si="135"/>
        <v>289.3</v>
      </c>
      <c r="BA58" s="239">
        <f t="shared" si="135"/>
        <v>285.8</v>
      </c>
      <c r="BB58" s="239">
        <f t="shared" si="135"/>
        <v>3.5</v>
      </c>
      <c r="BC58" s="239">
        <f t="shared" si="135"/>
        <v>0</v>
      </c>
      <c r="BD58" s="239">
        <f t="shared" si="135"/>
        <v>0</v>
      </c>
      <c r="BE58" s="239">
        <f t="shared" si="135"/>
        <v>289.3</v>
      </c>
      <c r="BF58" s="239">
        <f t="shared" si="135"/>
        <v>285.8</v>
      </c>
      <c r="BG58" s="239">
        <f t="shared" si="135"/>
        <v>3.5</v>
      </c>
      <c r="BH58" s="239">
        <f t="shared" si="135"/>
        <v>0</v>
      </c>
      <c r="BI58" s="239">
        <f t="shared" si="135"/>
        <v>0</v>
      </c>
      <c r="BJ58" s="239">
        <f t="shared" si="135"/>
        <v>234.1</v>
      </c>
      <c r="BK58" s="239">
        <f t="shared" si="135"/>
        <v>234.1</v>
      </c>
      <c r="BL58" s="239">
        <f t="shared" si="135"/>
        <v>230.6</v>
      </c>
      <c r="BM58" s="239">
        <f t="shared" si="135"/>
        <v>230.6</v>
      </c>
      <c r="BN58" s="239">
        <f t="shared" si="135"/>
        <v>3.5</v>
      </c>
      <c r="BO58" s="239">
        <f t="shared" si="135"/>
        <v>3.5</v>
      </c>
      <c r="BP58" s="239">
        <f t="shared" si="135"/>
        <v>0</v>
      </c>
      <c r="BQ58" s="239">
        <f t="shared" si="135"/>
        <v>0</v>
      </c>
      <c r="BR58" s="239">
        <f t="shared" si="135"/>
        <v>0</v>
      </c>
      <c r="BS58" s="239">
        <f t="shared" si="135"/>
        <v>0</v>
      </c>
      <c r="BT58" s="239">
        <f t="shared" si="135"/>
        <v>267.2</v>
      </c>
      <c r="BU58" s="239">
        <f t="shared" si="135"/>
        <v>267.2</v>
      </c>
      <c r="BV58" s="239">
        <f t="shared" si="135"/>
        <v>0</v>
      </c>
      <c r="BW58" s="239">
        <f t="shared" si="135"/>
        <v>0</v>
      </c>
      <c r="BX58" s="239">
        <f t="shared" si="135"/>
        <v>0</v>
      </c>
      <c r="BY58" s="239">
        <f t="shared" si="135"/>
        <v>271.60000000000002</v>
      </c>
      <c r="BZ58" s="239">
        <f t="shared" si="135"/>
        <v>271.60000000000002</v>
      </c>
      <c r="CA58" s="239">
        <f t="shared" si="135"/>
        <v>0</v>
      </c>
      <c r="CB58" s="239">
        <f t="shared" si="135"/>
        <v>0</v>
      </c>
      <c r="CC58" s="239">
        <f t="shared" si="135"/>
        <v>0</v>
      </c>
      <c r="CD58" s="239">
        <f t="shared" si="135"/>
        <v>285.8</v>
      </c>
      <c r="CE58" s="239">
        <f t="shared" si="135"/>
        <v>285.8</v>
      </c>
      <c r="CF58" s="239">
        <f t="shared" si="135"/>
        <v>0</v>
      </c>
      <c r="CG58" s="239">
        <f t="shared" si="135"/>
        <v>0</v>
      </c>
      <c r="CH58" s="239">
        <f t="shared" si="135"/>
        <v>0</v>
      </c>
      <c r="CI58" s="106">
        <f t="shared" si="74"/>
        <v>285.8</v>
      </c>
      <c r="CJ58" s="106">
        <f t="shared" si="75"/>
        <v>285.8</v>
      </c>
      <c r="CK58" s="106">
        <f t="shared" si="76"/>
        <v>0</v>
      </c>
      <c r="CL58" s="106">
        <f t="shared" si="77"/>
        <v>0</v>
      </c>
      <c r="CM58" s="106">
        <f t="shared" si="78"/>
        <v>0</v>
      </c>
      <c r="CN58" s="106">
        <f t="shared" si="79"/>
        <v>281.8</v>
      </c>
      <c r="CO58" s="107">
        <f t="shared" si="80"/>
        <v>278.3</v>
      </c>
      <c r="CP58" s="106">
        <f t="shared" si="81"/>
        <v>3.5</v>
      </c>
      <c r="CQ58" s="107">
        <f t="shared" si="82"/>
        <v>0</v>
      </c>
      <c r="CR58" s="106">
        <f t="shared" si="83"/>
        <v>0</v>
      </c>
      <c r="CS58" s="106">
        <f t="shared" si="84"/>
        <v>270.7</v>
      </c>
      <c r="CT58" s="106">
        <f t="shared" si="85"/>
        <v>267.2</v>
      </c>
      <c r="CU58" s="106">
        <f t="shared" si="86"/>
        <v>3.5</v>
      </c>
      <c r="CV58" s="106">
        <f t="shared" si="87"/>
        <v>0</v>
      </c>
      <c r="CW58" s="106">
        <f t="shared" si="88"/>
        <v>0</v>
      </c>
      <c r="CX58" s="106">
        <f t="shared" si="89"/>
        <v>275.10000000000002</v>
      </c>
      <c r="CY58" s="106">
        <f t="shared" si="90"/>
        <v>271.60000000000002</v>
      </c>
      <c r="CZ58" s="106">
        <f t="shared" si="91"/>
        <v>3.5</v>
      </c>
      <c r="DA58" s="106">
        <f t="shared" si="92"/>
        <v>0</v>
      </c>
      <c r="DB58" s="106">
        <f t="shared" si="93"/>
        <v>0</v>
      </c>
      <c r="DC58" s="106">
        <f t="shared" si="94"/>
        <v>234.1</v>
      </c>
      <c r="DD58" s="107">
        <f t="shared" si="95"/>
        <v>230.6</v>
      </c>
      <c r="DE58" s="107">
        <f t="shared" si="96"/>
        <v>3.5</v>
      </c>
      <c r="DF58" s="107">
        <f t="shared" si="97"/>
        <v>0</v>
      </c>
      <c r="DG58" s="106">
        <f t="shared" si="98"/>
        <v>0</v>
      </c>
      <c r="DH58" s="106">
        <f t="shared" si="99"/>
        <v>267.2</v>
      </c>
      <c r="DI58" s="106">
        <f t="shared" si="100"/>
        <v>267.2</v>
      </c>
      <c r="DJ58" s="106">
        <f t="shared" si="101"/>
        <v>0</v>
      </c>
      <c r="DK58" s="106">
        <f t="shared" si="102"/>
        <v>0</v>
      </c>
      <c r="DL58" s="106">
        <f t="shared" si="103"/>
        <v>0</v>
      </c>
      <c r="DM58" s="106">
        <f t="shared" si="104"/>
        <v>271.60000000000002</v>
      </c>
      <c r="DN58" s="106">
        <f t="shared" si="105"/>
        <v>271.60000000000002</v>
      </c>
      <c r="DO58" s="106">
        <f t="shared" si="106"/>
        <v>0</v>
      </c>
      <c r="DP58" s="106">
        <f t="shared" si="107"/>
        <v>0</v>
      </c>
      <c r="DQ58" s="106">
        <f t="shared" si="108"/>
        <v>0</v>
      </c>
      <c r="DR58" s="84" t="s">
        <v>78</v>
      </c>
      <c r="DS58" s="69"/>
    </row>
    <row r="59" spans="1:123" s="81" customFormat="1" ht="16.5" customHeight="1" x14ac:dyDescent="0.25">
      <c r="A59" s="76" t="s">
        <v>141</v>
      </c>
      <c r="B59" s="77" t="s">
        <v>142</v>
      </c>
      <c r="C59" s="78" t="s">
        <v>77</v>
      </c>
      <c r="D59" s="78" t="s">
        <v>77</v>
      </c>
      <c r="E59" s="78" t="s">
        <v>77</v>
      </c>
      <c r="F59" s="78" t="s">
        <v>77</v>
      </c>
      <c r="G59" s="78" t="s">
        <v>77</v>
      </c>
      <c r="H59" s="78" t="s">
        <v>77</v>
      </c>
      <c r="I59" s="78" t="s">
        <v>77</v>
      </c>
      <c r="J59" s="78" t="s">
        <v>77</v>
      </c>
      <c r="K59" s="78" t="s">
        <v>77</v>
      </c>
      <c r="L59" s="78" t="s">
        <v>77</v>
      </c>
      <c r="M59" s="78" t="s">
        <v>77</v>
      </c>
      <c r="N59" s="78" t="s">
        <v>77</v>
      </c>
      <c r="O59" s="78" t="s">
        <v>77</v>
      </c>
      <c r="P59" s="78" t="s">
        <v>77</v>
      </c>
      <c r="Q59" s="78" t="s">
        <v>77</v>
      </c>
      <c r="R59" s="78" t="s">
        <v>77</v>
      </c>
      <c r="S59" s="78" t="s">
        <v>77</v>
      </c>
      <c r="T59" s="78" t="s">
        <v>77</v>
      </c>
      <c r="U59" s="78" t="s">
        <v>77</v>
      </c>
      <c r="V59" s="78" t="s">
        <v>77</v>
      </c>
      <c r="W59" s="78" t="s">
        <v>77</v>
      </c>
      <c r="X59" s="78" t="s">
        <v>77</v>
      </c>
      <c r="Y59" s="78" t="s">
        <v>77</v>
      </c>
      <c r="Z59" s="215" t="s">
        <v>77</v>
      </c>
      <c r="AA59" s="215" t="s">
        <v>77</v>
      </c>
      <c r="AB59" s="215" t="s">
        <v>77</v>
      </c>
      <c r="AC59" s="215" t="s">
        <v>77</v>
      </c>
      <c r="AD59" s="215" t="s">
        <v>77</v>
      </c>
      <c r="AE59" s="242" t="s">
        <v>77</v>
      </c>
      <c r="AF59" s="243">
        <f>AF60</f>
        <v>278.3</v>
      </c>
      <c r="AG59" s="243">
        <f t="shared" ref="AG59:CH59" si="136">AG60</f>
        <v>278.3</v>
      </c>
      <c r="AH59" s="243">
        <f t="shared" si="136"/>
        <v>278.3</v>
      </c>
      <c r="AI59" s="243">
        <f t="shared" si="136"/>
        <v>278.3</v>
      </c>
      <c r="AJ59" s="243">
        <f t="shared" si="136"/>
        <v>0</v>
      </c>
      <c r="AK59" s="243">
        <f t="shared" si="136"/>
        <v>0</v>
      </c>
      <c r="AL59" s="243">
        <f t="shared" si="136"/>
        <v>0</v>
      </c>
      <c r="AM59" s="243">
        <f t="shared" si="136"/>
        <v>0</v>
      </c>
      <c r="AN59" s="243">
        <f t="shared" si="136"/>
        <v>0</v>
      </c>
      <c r="AO59" s="243">
        <f t="shared" si="136"/>
        <v>0</v>
      </c>
      <c r="AP59" s="243">
        <f t="shared" si="136"/>
        <v>267.2</v>
      </c>
      <c r="AQ59" s="243">
        <f t="shared" si="136"/>
        <v>267.2</v>
      </c>
      <c r="AR59" s="243">
        <f t="shared" si="136"/>
        <v>0</v>
      </c>
      <c r="AS59" s="243">
        <f t="shared" si="136"/>
        <v>0</v>
      </c>
      <c r="AT59" s="243">
        <f t="shared" si="136"/>
        <v>0</v>
      </c>
      <c r="AU59" s="243">
        <f t="shared" si="136"/>
        <v>271.60000000000002</v>
      </c>
      <c r="AV59" s="243">
        <f t="shared" si="136"/>
        <v>271.60000000000002</v>
      </c>
      <c r="AW59" s="243">
        <f t="shared" si="136"/>
        <v>0</v>
      </c>
      <c r="AX59" s="243">
        <f t="shared" si="136"/>
        <v>0</v>
      </c>
      <c r="AY59" s="243">
        <f t="shared" si="136"/>
        <v>0</v>
      </c>
      <c r="AZ59" s="243">
        <f t="shared" si="136"/>
        <v>285.8</v>
      </c>
      <c r="BA59" s="243">
        <f t="shared" si="136"/>
        <v>285.8</v>
      </c>
      <c r="BB59" s="243">
        <f t="shared" si="136"/>
        <v>0</v>
      </c>
      <c r="BC59" s="243">
        <f t="shared" si="136"/>
        <v>0</v>
      </c>
      <c r="BD59" s="243">
        <f t="shared" si="136"/>
        <v>0</v>
      </c>
      <c r="BE59" s="243">
        <f t="shared" si="136"/>
        <v>285.8</v>
      </c>
      <c r="BF59" s="243">
        <f t="shared" si="136"/>
        <v>285.8</v>
      </c>
      <c r="BG59" s="243">
        <f t="shared" si="136"/>
        <v>0</v>
      </c>
      <c r="BH59" s="243">
        <f t="shared" si="136"/>
        <v>0</v>
      </c>
      <c r="BI59" s="243">
        <f t="shared" si="136"/>
        <v>0</v>
      </c>
      <c r="BJ59" s="243">
        <f t="shared" si="136"/>
        <v>230.6</v>
      </c>
      <c r="BK59" s="243">
        <f t="shared" si="136"/>
        <v>230.6</v>
      </c>
      <c r="BL59" s="243">
        <f t="shared" si="136"/>
        <v>230.6</v>
      </c>
      <c r="BM59" s="243">
        <f t="shared" si="136"/>
        <v>230.6</v>
      </c>
      <c r="BN59" s="243">
        <f t="shared" si="136"/>
        <v>0</v>
      </c>
      <c r="BO59" s="243">
        <f t="shared" si="136"/>
        <v>0</v>
      </c>
      <c r="BP59" s="243">
        <f t="shared" si="136"/>
        <v>0</v>
      </c>
      <c r="BQ59" s="243">
        <f t="shared" si="136"/>
        <v>0</v>
      </c>
      <c r="BR59" s="243">
        <f t="shared" si="136"/>
        <v>0</v>
      </c>
      <c r="BS59" s="243">
        <f t="shared" si="136"/>
        <v>0</v>
      </c>
      <c r="BT59" s="243">
        <f t="shared" si="136"/>
        <v>267.2</v>
      </c>
      <c r="BU59" s="243">
        <f t="shared" si="136"/>
        <v>267.2</v>
      </c>
      <c r="BV59" s="243">
        <f t="shared" si="136"/>
        <v>0</v>
      </c>
      <c r="BW59" s="243">
        <f t="shared" si="136"/>
        <v>0</v>
      </c>
      <c r="BX59" s="243">
        <f t="shared" si="136"/>
        <v>0</v>
      </c>
      <c r="BY59" s="243">
        <f t="shared" si="136"/>
        <v>271.60000000000002</v>
      </c>
      <c r="BZ59" s="243">
        <f t="shared" si="136"/>
        <v>271.60000000000002</v>
      </c>
      <c r="CA59" s="243">
        <f t="shared" si="136"/>
        <v>0</v>
      </c>
      <c r="CB59" s="243">
        <f t="shared" si="136"/>
        <v>0</v>
      </c>
      <c r="CC59" s="243">
        <f t="shared" si="136"/>
        <v>0</v>
      </c>
      <c r="CD59" s="243">
        <f t="shared" si="136"/>
        <v>285.8</v>
      </c>
      <c r="CE59" s="243">
        <f t="shared" si="136"/>
        <v>285.8</v>
      </c>
      <c r="CF59" s="243">
        <f t="shared" si="136"/>
        <v>0</v>
      </c>
      <c r="CG59" s="243">
        <f t="shared" si="136"/>
        <v>0</v>
      </c>
      <c r="CH59" s="243">
        <f t="shared" si="136"/>
        <v>0</v>
      </c>
      <c r="CI59" s="108">
        <f t="shared" si="74"/>
        <v>285.8</v>
      </c>
      <c r="CJ59" s="108">
        <f t="shared" si="75"/>
        <v>285.8</v>
      </c>
      <c r="CK59" s="108">
        <f t="shared" si="76"/>
        <v>0</v>
      </c>
      <c r="CL59" s="108">
        <f t="shared" si="77"/>
        <v>0</v>
      </c>
      <c r="CM59" s="108">
        <f t="shared" si="78"/>
        <v>0</v>
      </c>
      <c r="CN59" s="108">
        <f t="shared" si="79"/>
        <v>278.3</v>
      </c>
      <c r="CO59" s="109">
        <f t="shared" si="80"/>
        <v>278.3</v>
      </c>
      <c r="CP59" s="108">
        <f t="shared" si="81"/>
        <v>0</v>
      </c>
      <c r="CQ59" s="109">
        <f t="shared" si="82"/>
        <v>0</v>
      </c>
      <c r="CR59" s="108">
        <f t="shared" si="83"/>
        <v>0</v>
      </c>
      <c r="CS59" s="108">
        <f t="shared" si="84"/>
        <v>267.2</v>
      </c>
      <c r="CT59" s="108">
        <f t="shared" si="85"/>
        <v>267.2</v>
      </c>
      <c r="CU59" s="108">
        <f t="shared" si="86"/>
        <v>0</v>
      </c>
      <c r="CV59" s="108">
        <f t="shared" si="87"/>
        <v>0</v>
      </c>
      <c r="CW59" s="108">
        <f t="shared" si="88"/>
        <v>0</v>
      </c>
      <c r="CX59" s="108">
        <f t="shared" si="89"/>
        <v>271.60000000000002</v>
      </c>
      <c r="CY59" s="108">
        <f t="shared" si="90"/>
        <v>271.60000000000002</v>
      </c>
      <c r="CZ59" s="108">
        <f t="shared" si="91"/>
        <v>0</v>
      </c>
      <c r="DA59" s="108">
        <f t="shared" si="92"/>
        <v>0</v>
      </c>
      <c r="DB59" s="108">
        <f t="shared" si="93"/>
        <v>0</v>
      </c>
      <c r="DC59" s="108">
        <f t="shared" si="94"/>
        <v>230.6</v>
      </c>
      <c r="DD59" s="109">
        <f t="shared" si="95"/>
        <v>230.6</v>
      </c>
      <c r="DE59" s="109">
        <f t="shared" si="96"/>
        <v>0</v>
      </c>
      <c r="DF59" s="109">
        <f t="shared" si="97"/>
        <v>0</v>
      </c>
      <c r="DG59" s="108">
        <f t="shared" si="98"/>
        <v>0</v>
      </c>
      <c r="DH59" s="108">
        <f t="shared" si="99"/>
        <v>267.2</v>
      </c>
      <c r="DI59" s="108">
        <f t="shared" si="100"/>
        <v>267.2</v>
      </c>
      <c r="DJ59" s="108">
        <f t="shared" si="101"/>
        <v>0</v>
      </c>
      <c r="DK59" s="108">
        <f t="shared" si="102"/>
        <v>0</v>
      </c>
      <c r="DL59" s="108">
        <f t="shared" si="103"/>
        <v>0</v>
      </c>
      <c r="DM59" s="108">
        <f t="shared" si="104"/>
        <v>271.60000000000002</v>
      </c>
      <c r="DN59" s="108">
        <f t="shared" si="105"/>
        <v>271.60000000000002</v>
      </c>
      <c r="DO59" s="108">
        <f t="shared" si="106"/>
        <v>0</v>
      </c>
      <c r="DP59" s="108">
        <f t="shared" si="107"/>
        <v>0</v>
      </c>
      <c r="DQ59" s="108">
        <f t="shared" si="108"/>
        <v>0</v>
      </c>
      <c r="DR59" s="85" t="s">
        <v>78</v>
      </c>
      <c r="DS59" s="80"/>
    </row>
    <row r="60" spans="1:123" s="15" customFormat="1" ht="81" customHeight="1" x14ac:dyDescent="0.25">
      <c r="A60" s="23" t="s">
        <v>143</v>
      </c>
      <c r="B60" s="24" t="s">
        <v>144</v>
      </c>
      <c r="C60" s="25" t="s">
        <v>167</v>
      </c>
      <c r="D60" s="26" t="s">
        <v>185</v>
      </c>
      <c r="E60" s="26" t="s">
        <v>198</v>
      </c>
      <c r="F60" s="26"/>
      <c r="G60" s="26"/>
      <c r="H60" s="26"/>
      <c r="I60" s="26"/>
      <c r="J60" s="52" t="s">
        <v>207</v>
      </c>
      <c r="K60" s="26" t="s">
        <v>191</v>
      </c>
      <c r="L60" s="26" t="s">
        <v>208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29"/>
      <c r="AA60" s="229"/>
      <c r="AB60" s="229"/>
      <c r="AC60" s="229"/>
      <c r="AD60" s="229" t="s">
        <v>232</v>
      </c>
      <c r="AE60" s="230" t="s">
        <v>236</v>
      </c>
      <c r="AF60" s="231">
        <f t="shared" ref="AF60" si="137">AH60+AJ60+AL60+AN60</f>
        <v>278.3</v>
      </c>
      <c r="AG60" s="231">
        <f t="shared" ref="AG60" si="138">AI60+AK60+AM60+AO60</f>
        <v>278.3</v>
      </c>
      <c r="AH60" s="231">
        <v>278.3</v>
      </c>
      <c r="AI60" s="231">
        <v>278.3</v>
      </c>
      <c r="AJ60" s="231">
        <v>0</v>
      </c>
      <c r="AK60" s="231">
        <v>0</v>
      </c>
      <c r="AL60" s="231">
        <v>0</v>
      </c>
      <c r="AM60" s="231">
        <v>0</v>
      </c>
      <c r="AN60" s="231">
        <v>0</v>
      </c>
      <c r="AO60" s="231">
        <v>0</v>
      </c>
      <c r="AP60" s="231">
        <f t="shared" ref="AP60" si="139">SUM(AQ60:AT60)</f>
        <v>267.2</v>
      </c>
      <c r="AQ60" s="231">
        <v>267.2</v>
      </c>
      <c r="AR60" s="231">
        <v>0</v>
      </c>
      <c r="AS60" s="231">
        <v>0</v>
      </c>
      <c r="AT60" s="231">
        <v>0</v>
      </c>
      <c r="AU60" s="231">
        <f t="shared" ref="AU60" si="140">SUM(AV60:AY60)</f>
        <v>271.60000000000002</v>
      </c>
      <c r="AV60" s="231">
        <v>271.60000000000002</v>
      </c>
      <c r="AW60" s="231">
        <v>0</v>
      </c>
      <c r="AX60" s="231">
        <v>0</v>
      </c>
      <c r="AY60" s="231">
        <v>0</v>
      </c>
      <c r="AZ60" s="231">
        <f t="shared" ref="AZ60" si="141">SUM(BA60:BD60)</f>
        <v>285.8</v>
      </c>
      <c r="BA60" s="231">
        <v>285.8</v>
      </c>
      <c r="BB60" s="231">
        <v>0</v>
      </c>
      <c r="BC60" s="231">
        <v>0</v>
      </c>
      <c r="BD60" s="231">
        <v>0</v>
      </c>
      <c r="BE60" s="231">
        <f t="shared" si="65"/>
        <v>285.8</v>
      </c>
      <c r="BF60" s="231">
        <f t="shared" si="66"/>
        <v>285.8</v>
      </c>
      <c r="BG60" s="231">
        <f t="shared" si="67"/>
        <v>0</v>
      </c>
      <c r="BH60" s="231">
        <f t="shared" si="68"/>
        <v>0</v>
      </c>
      <c r="BI60" s="231">
        <f t="shared" si="69"/>
        <v>0</v>
      </c>
      <c r="BJ60" s="231">
        <f t="shared" ref="BJ60" si="142">BL60+BN60+BP60+BR60</f>
        <v>230.6</v>
      </c>
      <c r="BK60" s="231">
        <f t="shared" ref="BK60" si="143">BM60+BO60+BQ60+BS60</f>
        <v>230.6</v>
      </c>
      <c r="BL60" s="231">
        <v>230.6</v>
      </c>
      <c r="BM60" s="231">
        <v>230.6</v>
      </c>
      <c r="BN60" s="231">
        <v>0</v>
      </c>
      <c r="BO60" s="231">
        <v>0</v>
      </c>
      <c r="BP60" s="231">
        <v>0</v>
      </c>
      <c r="BQ60" s="231">
        <v>0</v>
      </c>
      <c r="BR60" s="231">
        <v>0</v>
      </c>
      <c r="BS60" s="231">
        <v>0</v>
      </c>
      <c r="BT60" s="231">
        <f t="shared" ref="BT60" si="144">SUM(BU60:BX60)</f>
        <v>267.2</v>
      </c>
      <c r="BU60" s="231">
        <v>267.2</v>
      </c>
      <c r="BV60" s="231">
        <v>0</v>
      </c>
      <c r="BW60" s="231">
        <v>0</v>
      </c>
      <c r="BX60" s="231">
        <v>0</v>
      </c>
      <c r="BY60" s="231">
        <f t="shared" ref="BY60" si="145">SUM(BZ60:CC60)</f>
        <v>271.60000000000002</v>
      </c>
      <c r="BZ60" s="231">
        <v>271.60000000000002</v>
      </c>
      <c r="CA60" s="231">
        <v>0</v>
      </c>
      <c r="CB60" s="231">
        <v>0</v>
      </c>
      <c r="CC60" s="231">
        <v>0</v>
      </c>
      <c r="CD60" s="231">
        <f t="shared" ref="CD60" si="146">SUM(CE60:CH60)</f>
        <v>285.8</v>
      </c>
      <c r="CE60" s="231">
        <v>285.8</v>
      </c>
      <c r="CF60" s="231">
        <v>0</v>
      </c>
      <c r="CG60" s="231">
        <v>0</v>
      </c>
      <c r="CH60" s="231">
        <v>0</v>
      </c>
      <c r="CI60" s="93">
        <f t="shared" si="74"/>
        <v>285.8</v>
      </c>
      <c r="CJ60" s="93">
        <f t="shared" si="75"/>
        <v>285.8</v>
      </c>
      <c r="CK60" s="93">
        <f t="shared" si="76"/>
        <v>0</v>
      </c>
      <c r="CL60" s="93">
        <f t="shared" si="77"/>
        <v>0</v>
      </c>
      <c r="CM60" s="93">
        <f t="shared" si="78"/>
        <v>0</v>
      </c>
      <c r="CN60" s="93">
        <f t="shared" si="79"/>
        <v>278.3</v>
      </c>
      <c r="CO60" s="92">
        <f t="shared" si="80"/>
        <v>278.3</v>
      </c>
      <c r="CP60" s="93">
        <f t="shared" si="81"/>
        <v>0</v>
      </c>
      <c r="CQ60" s="92">
        <f t="shared" si="82"/>
        <v>0</v>
      </c>
      <c r="CR60" s="93">
        <f t="shared" si="83"/>
        <v>0</v>
      </c>
      <c r="CS60" s="93">
        <f t="shared" si="84"/>
        <v>267.2</v>
      </c>
      <c r="CT60" s="93">
        <f t="shared" si="85"/>
        <v>267.2</v>
      </c>
      <c r="CU60" s="93">
        <f t="shared" si="86"/>
        <v>0</v>
      </c>
      <c r="CV60" s="93">
        <f t="shared" si="87"/>
        <v>0</v>
      </c>
      <c r="CW60" s="93">
        <f t="shared" si="88"/>
        <v>0</v>
      </c>
      <c r="CX60" s="93">
        <f t="shared" si="89"/>
        <v>271.60000000000002</v>
      </c>
      <c r="CY60" s="93">
        <f t="shared" si="90"/>
        <v>271.60000000000002</v>
      </c>
      <c r="CZ60" s="93">
        <f t="shared" si="91"/>
        <v>0</v>
      </c>
      <c r="DA60" s="93">
        <f t="shared" si="92"/>
        <v>0</v>
      </c>
      <c r="DB60" s="93">
        <f t="shared" si="93"/>
        <v>0</v>
      </c>
      <c r="DC60" s="93">
        <f t="shared" si="94"/>
        <v>230.6</v>
      </c>
      <c r="DD60" s="92">
        <f t="shared" si="95"/>
        <v>230.6</v>
      </c>
      <c r="DE60" s="92">
        <f t="shared" si="96"/>
        <v>0</v>
      </c>
      <c r="DF60" s="92">
        <f t="shared" si="97"/>
        <v>0</v>
      </c>
      <c r="DG60" s="93">
        <f t="shared" si="98"/>
        <v>0</v>
      </c>
      <c r="DH60" s="93">
        <f t="shared" si="99"/>
        <v>267.2</v>
      </c>
      <c r="DI60" s="93">
        <f t="shared" si="100"/>
        <v>267.2</v>
      </c>
      <c r="DJ60" s="93">
        <f t="shared" si="101"/>
        <v>0</v>
      </c>
      <c r="DK60" s="93">
        <f t="shared" si="102"/>
        <v>0</v>
      </c>
      <c r="DL60" s="93">
        <f t="shared" si="103"/>
        <v>0</v>
      </c>
      <c r="DM60" s="93">
        <f t="shared" si="104"/>
        <v>271.60000000000002</v>
      </c>
      <c r="DN60" s="93">
        <f t="shared" si="105"/>
        <v>271.60000000000002</v>
      </c>
      <c r="DO60" s="93">
        <f t="shared" si="106"/>
        <v>0</v>
      </c>
      <c r="DP60" s="93">
        <f t="shared" si="107"/>
        <v>0</v>
      </c>
      <c r="DQ60" s="93">
        <f t="shared" si="108"/>
        <v>0</v>
      </c>
      <c r="DR60" s="82" t="s">
        <v>242</v>
      </c>
      <c r="DS60" s="14"/>
    </row>
    <row r="61" spans="1:123" s="81" customFormat="1" ht="21" customHeight="1" x14ac:dyDescent="0.25">
      <c r="A61" s="76" t="s">
        <v>145</v>
      </c>
      <c r="B61" s="77" t="s">
        <v>146</v>
      </c>
      <c r="C61" s="78" t="s">
        <v>77</v>
      </c>
      <c r="D61" s="78" t="s">
        <v>77</v>
      </c>
      <c r="E61" s="78" t="s">
        <v>77</v>
      </c>
      <c r="F61" s="78" t="s">
        <v>77</v>
      </c>
      <c r="G61" s="78" t="s">
        <v>77</v>
      </c>
      <c r="H61" s="78" t="s">
        <v>77</v>
      </c>
      <c r="I61" s="78" t="s">
        <v>77</v>
      </c>
      <c r="J61" s="78" t="s">
        <v>77</v>
      </c>
      <c r="K61" s="78" t="s">
        <v>77</v>
      </c>
      <c r="L61" s="78" t="s">
        <v>77</v>
      </c>
      <c r="M61" s="78" t="s">
        <v>77</v>
      </c>
      <c r="N61" s="78" t="s">
        <v>77</v>
      </c>
      <c r="O61" s="78" t="s">
        <v>77</v>
      </c>
      <c r="P61" s="78" t="s">
        <v>77</v>
      </c>
      <c r="Q61" s="78" t="s">
        <v>77</v>
      </c>
      <c r="R61" s="78" t="s">
        <v>77</v>
      </c>
      <c r="S61" s="78" t="s">
        <v>77</v>
      </c>
      <c r="T61" s="78" t="s">
        <v>77</v>
      </c>
      <c r="U61" s="78" t="s">
        <v>77</v>
      </c>
      <c r="V61" s="78" t="s">
        <v>77</v>
      </c>
      <c r="W61" s="78" t="s">
        <v>77</v>
      </c>
      <c r="X61" s="78" t="s">
        <v>77</v>
      </c>
      <c r="Y61" s="78" t="s">
        <v>77</v>
      </c>
      <c r="Z61" s="215" t="s">
        <v>77</v>
      </c>
      <c r="AA61" s="215" t="s">
        <v>77</v>
      </c>
      <c r="AB61" s="215" t="s">
        <v>77</v>
      </c>
      <c r="AC61" s="215" t="s">
        <v>77</v>
      </c>
      <c r="AD61" s="215" t="s">
        <v>77</v>
      </c>
      <c r="AE61" s="242" t="s">
        <v>77</v>
      </c>
      <c r="AF61" s="243">
        <f>AF62</f>
        <v>3.5</v>
      </c>
      <c r="AG61" s="243">
        <f t="shared" ref="AG61:CH61" si="147">AG62</f>
        <v>3.5</v>
      </c>
      <c r="AH61" s="243">
        <f t="shared" si="147"/>
        <v>0</v>
      </c>
      <c r="AI61" s="243">
        <f t="shared" si="147"/>
        <v>0</v>
      </c>
      <c r="AJ61" s="243">
        <f t="shared" si="147"/>
        <v>3.5</v>
      </c>
      <c r="AK61" s="243">
        <f t="shared" si="147"/>
        <v>3.5</v>
      </c>
      <c r="AL61" s="243">
        <f t="shared" si="147"/>
        <v>0</v>
      </c>
      <c r="AM61" s="243">
        <f t="shared" si="147"/>
        <v>0</v>
      </c>
      <c r="AN61" s="243">
        <f t="shared" si="147"/>
        <v>0</v>
      </c>
      <c r="AO61" s="243">
        <f t="shared" si="147"/>
        <v>0</v>
      </c>
      <c r="AP61" s="243">
        <f t="shared" si="147"/>
        <v>3.5</v>
      </c>
      <c r="AQ61" s="243">
        <f t="shared" si="147"/>
        <v>0</v>
      </c>
      <c r="AR61" s="243">
        <f t="shared" si="147"/>
        <v>3.5</v>
      </c>
      <c r="AS61" s="243">
        <f t="shared" si="147"/>
        <v>0</v>
      </c>
      <c r="AT61" s="243">
        <f t="shared" si="147"/>
        <v>0</v>
      </c>
      <c r="AU61" s="243">
        <f t="shared" si="147"/>
        <v>3.5</v>
      </c>
      <c r="AV61" s="243">
        <f t="shared" si="147"/>
        <v>0</v>
      </c>
      <c r="AW61" s="243">
        <f t="shared" si="147"/>
        <v>3.5</v>
      </c>
      <c r="AX61" s="243">
        <f t="shared" si="147"/>
        <v>0</v>
      </c>
      <c r="AY61" s="243">
        <f t="shared" si="147"/>
        <v>0</v>
      </c>
      <c r="AZ61" s="243">
        <f t="shared" si="147"/>
        <v>3.5</v>
      </c>
      <c r="BA61" s="243">
        <f t="shared" si="147"/>
        <v>0</v>
      </c>
      <c r="BB61" s="243">
        <f t="shared" si="147"/>
        <v>3.5</v>
      </c>
      <c r="BC61" s="243">
        <f t="shared" si="147"/>
        <v>0</v>
      </c>
      <c r="BD61" s="243">
        <f t="shared" si="147"/>
        <v>0</v>
      </c>
      <c r="BE61" s="243">
        <f t="shared" si="147"/>
        <v>3.5</v>
      </c>
      <c r="BF61" s="243">
        <f t="shared" si="147"/>
        <v>0</v>
      </c>
      <c r="BG61" s="243">
        <f t="shared" si="147"/>
        <v>3.5</v>
      </c>
      <c r="BH61" s="243">
        <f t="shared" si="147"/>
        <v>0</v>
      </c>
      <c r="BI61" s="243">
        <f t="shared" si="147"/>
        <v>0</v>
      </c>
      <c r="BJ61" s="243">
        <f t="shared" si="147"/>
        <v>3.5</v>
      </c>
      <c r="BK61" s="243">
        <f t="shared" si="147"/>
        <v>3.5</v>
      </c>
      <c r="BL61" s="243">
        <f t="shared" si="147"/>
        <v>0</v>
      </c>
      <c r="BM61" s="243">
        <f t="shared" si="147"/>
        <v>0</v>
      </c>
      <c r="BN61" s="243">
        <f t="shared" si="147"/>
        <v>3.5</v>
      </c>
      <c r="BO61" s="243">
        <f t="shared" si="147"/>
        <v>3.5</v>
      </c>
      <c r="BP61" s="243">
        <f t="shared" si="147"/>
        <v>0</v>
      </c>
      <c r="BQ61" s="243">
        <f t="shared" si="147"/>
        <v>0</v>
      </c>
      <c r="BR61" s="243">
        <f t="shared" si="147"/>
        <v>0</v>
      </c>
      <c r="BS61" s="243">
        <f t="shared" si="147"/>
        <v>0</v>
      </c>
      <c r="BT61" s="243">
        <f t="shared" si="147"/>
        <v>0</v>
      </c>
      <c r="BU61" s="243">
        <f t="shared" si="147"/>
        <v>0</v>
      </c>
      <c r="BV61" s="243">
        <f t="shared" si="147"/>
        <v>0</v>
      </c>
      <c r="BW61" s="243">
        <f t="shared" si="147"/>
        <v>0</v>
      </c>
      <c r="BX61" s="243">
        <f t="shared" si="147"/>
        <v>0</v>
      </c>
      <c r="BY61" s="243">
        <f t="shared" si="147"/>
        <v>0</v>
      </c>
      <c r="BZ61" s="243">
        <f t="shared" si="147"/>
        <v>0</v>
      </c>
      <c r="CA61" s="243">
        <f t="shared" si="147"/>
        <v>0</v>
      </c>
      <c r="CB61" s="243">
        <f t="shared" si="147"/>
        <v>0</v>
      </c>
      <c r="CC61" s="243">
        <f t="shared" si="147"/>
        <v>0</v>
      </c>
      <c r="CD61" s="243">
        <f t="shared" si="147"/>
        <v>0</v>
      </c>
      <c r="CE61" s="243">
        <f t="shared" si="147"/>
        <v>0</v>
      </c>
      <c r="CF61" s="243">
        <f t="shared" si="147"/>
        <v>0</v>
      </c>
      <c r="CG61" s="243">
        <f t="shared" si="147"/>
        <v>0</v>
      </c>
      <c r="CH61" s="243">
        <f t="shared" si="147"/>
        <v>0</v>
      </c>
      <c r="CI61" s="93">
        <f t="shared" si="74"/>
        <v>0</v>
      </c>
      <c r="CJ61" s="93">
        <f t="shared" si="75"/>
        <v>0</v>
      </c>
      <c r="CK61" s="93">
        <f t="shared" si="76"/>
        <v>0</v>
      </c>
      <c r="CL61" s="93">
        <f t="shared" si="77"/>
        <v>0</v>
      </c>
      <c r="CM61" s="93">
        <f t="shared" si="78"/>
        <v>0</v>
      </c>
      <c r="CN61" s="93">
        <f t="shared" si="79"/>
        <v>3.5</v>
      </c>
      <c r="CO61" s="92">
        <f t="shared" si="80"/>
        <v>0</v>
      </c>
      <c r="CP61" s="93">
        <f t="shared" si="81"/>
        <v>3.5</v>
      </c>
      <c r="CQ61" s="92">
        <f t="shared" si="82"/>
        <v>0</v>
      </c>
      <c r="CR61" s="93">
        <f t="shared" si="83"/>
        <v>0</v>
      </c>
      <c r="CS61" s="93">
        <f t="shared" si="84"/>
        <v>3.5</v>
      </c>
      <c r="CT61" s="93">
        <f t="shared" si="85"/>
        <v>0</v>
      </c>
      <c r="CU61" s="93">
        <f t="shared" si="86"/>
        <v>3.5</v>
      </c>
      <c r="CV61" s="93">
        <f t="shared" si="87"/>
        <v>0</v>
      </c>
      <c r="CW61" s="93">
        <f t="shared" si="88"/>
        <v>0</v>
      </c>
      <c r="CX61" s="93">
        <f t="shared" si="89"/>
        <v>3.5</v>
      </c>
      <c r="CY61" s="93">
        <f t="shared" si="90"/>
        <v>0</v>
      </c>
      <c r="CZ61" s="93">
        <f t="shared" si="91"/>
        <v>3.5</v>
      </c>
      <c r="DA61" s="93">
        <f t="shared" si="92"/>
        <v>0</v>
      </c>
      <c r="DB61" s="93">
        <f t="shared" si="93"/>
        <v>0</v>
      </c>
      <c r="DC61" s="93">
        <f t="shared" si="94"/>
        <v>3.5</v>
      </c>
      <c r="DD61" s="92">
        <f t="shared" si="95"/>
        <v>0</v>
      </c>
      <c r="DE61" s="92">
        <f t="shared" si="96"/>
        <v>3.5</v>
      </c>
      <c r="DF61" s="92">
        <f t="shared" si="97"/>
        <v>0</v>
      </c>
      <c r="DG61" s="93">
        <f t="shared" si="98"/>
        <v>0</v>
      </c>
      <c r="DH61" s="93">
        <f t="shared" si="99"/>
        <v>0</v>
      </c>
      <c r="DI61" s="93">
        <f t="shared" si="100"/>
        <v>0</v>
      </c>
      <c r="DJ61" s="93">
        <f t="shared" si="101"/>
        <v>0</v>
      </c>
      <c r="DK61" s="93">
        <f t="shared" si="102"/>
        <v>0</v>
      </c>
      <c r="DL61" s="93">
        <f t="shared" si="103"/>
        <v>0</v>
      </c>
      <c r="DM61" s="93">
        <f t="shared" si="104"/>
        <v>0</v>
      </c>
      <c r="DN61" s="93">
        <f t="shared" si="105"/>
        <v>0</v>
      </c>
      <c r="DO61" s="93">
        <f t="shared" si="106"/>
        <v>0</v>
      </c>
      <c r="DP61" s="93">
        <f t="shared" si="107"/>
        <v>0</v>
      </c>
      <c r="DQ61" s="93">
        <f t="shared" si="108"/>
        <v>0</v>
      </c>
      <c r="DR61" s="85" t="s">
        <v>78</v>
      </c>
      <c r="DS61" s="80"/>
    </row>
    <row r="62" spans="1:123" s="15" customFormat="1" ht="30.75" customHeight="1" x14ac:dyDescent="0.25">
      <c r="A62" s="23" t="s">
        <v>147</v>
      </c>
      <c r="B62" s="24" t="s">
        <v>148</v>
      </c>
      <c r="C62" s="25" t="s">
        <v>167</v>
      </c>
      <c r="D62" s="26" t="s">
        <v>194</v>
      </c>
      <c r="E62" s="26" t="s">
        <v>198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29"/>
      <c r="AA62" s="229"/>
      <c r="AB62" s="229"/>
      <c r="AC62" s="229" t="s">
        <v>31</v>
      </c>
      <c r="AD62" s="229" t="s">
        <v>236</v>
      </c>
      <c r="AE62" s="230" t="s">
        <v>237</v>
      </c>
      <c r="AF62" s="231">
        <v>3.5</v>
      </c>
      <c r="AG62" s="231">
        <v>3.5</v>
      </c>
      <c r="AH62" s="231">
        <v>0</v>
      </c>
      <c r="AI62" s="231">
        <v>0</v>
      </c>
      <c r="AJ62" s="231">
        <v>3.5</v>
      </c>
      <c r="AK62" s="231">
        <v>3.5</v>
      </c>
      <c r="AL62" s="231">
        <v>0</v>
      </c>
      <c r="AM62" s="231">
        <v>0</v>
      </c>
      <c r="AN62" s="231">
        <v>0</v>
      </c>
      <c r="AO62" s="231">
        <v>0</v>
      </c>
      <c r="AP62" s="231">
        <f t="shared" ref="AP62" si="148">SUM(AQ62:AT62)</f>
        <v>3.5</v>
      </c>
      <c r="AQ62" s="231">
        <v>0</v>
      </c>
      <c r="AR62" s="231">
        <v>3.5</v>
      </c>
      <c r="AS62" s="231">
        <v>0</v>
      </c>
      <c r="AT62" s="231">
        <v>0</v>
      </c>
      <c r="AU62" s="231">
        <f t="shared" ref="AU62" si="149">SUM(AV62:AY62)</f>
        <v>3.5</v>
      </c>
      <c r="AV62" s="231">
        <v>0</v>
      </c>
      <c r="AW62" s="231">
        <v>3.5</v>
      </c>
      <c r="AX62" s="231">
        <v>0</v>
      </c>
      <c r="AY62" s="231">
        <v>0</v>
      </c>
      <c r="AZ62" s="231">
        <f t="shared" ref="AZ62" si="150">SUM(BA62:BD62)</f>
        <v>3.5</v>
      </c>
      <c r="BA62" s="231">
        <v>0</v>
      </c>
      <c r="BB62" s="231">
        <v>3.5</v>
      </c>
      <c r="BC62" s="231">
        <v>0</v>
      </c>
      <c r="BD62" s="231">
        <v>0</v>
      </c>
      <c r="BE62" s="231">
        <f t="shared" si="65"/>
        <v>3.5</v>
      </c>
      <c r="BF62" s="231">
        <f t="shared" si="66"/>
        <v>0</v>
      </c>
      <c r="BG62" s="231">
        <f t="shared" si="67"/>
        <v>3.5</v>
      </c>
      <c r="BH62" s="231">
        <f t="shared" si="68"/>
        <v>0</v>
      </c>
      <c r="BI62" s="231">
        <f t="shared" si="69"/>
        <v>0</v>
      </c>
      <c r="BJ62" s="231">
        <f t="shared" ref="BJ62" si="151">BL62+BN62+BP62+BR62</f>
        <v>3.5</v>
      </c>
      <c r="BK62" s="231">
        <f t="shared" ref="BK62" si="152">BM62+BO62+BQ62+BS62</f>
        <v>3.5</v>
      </c>
      <c r="BL62" s="231">
        <v>0</v>
      </c>
      <c r="BM62" s="231">
        <v>0</v>
      </c>
      <c r="BN62" s="231">
        <v>3.5</v>
      </c>
      <c r="BO62" s="231">
        <v>3.5</v>
      </c>
      <c r="BP62" s="231">
        <v>0</v>
      </c>
      <c r="BQ62" s="231">
        <v>0</v>
      </c>
      <c r="BR62" s="231">
        <v>0</v>
      </c>
      <c r="BS62" s="231">
        <v>0</v>
      </c>
      <c r="BT62" s="231">
        <f t="shared" ref="BT62" si="153">SUM(BU62:BX62)</f>
        <v>0</v>
      </c>
      <c r="BU62" s="231">
        <v>0</v>
      </c>
      <c r="BV62" s="231">
        <v>0</v>
      </c>
      <c r="BW62" s="231">
        <v>0</v>
      </c>
      <c r="BX62" s="231">
        <v>0</v>
      </c>
      <c r="BY62" s="231"/>
      <c r="BZ62" s="231">
        <v>0</v>
      </c>
      <c r="CA62" s="231">
        <v>0</v>
      </c>
      <c r="CB62" s="231">
        <v>0</v>
      </c>
      <c r="CC62" s="231">
        <v>0</v>
      </c>
      <c r="CD62" s="231"/>
      <c r="CE62" s="231">
        <v>0</v>
      </c>
      <c r="CF62" s="231">
        <v>0</v>
      </c>
      <c r="CG62" s="231">
        <v>0</v>
      </c>
      <c r="CH62" s="231">
        <v>0</v>
      </c>
      <c r="CI62" s="93">
        <f t="shared" si="74"/>
        <v>0</v>
      </c>
      <c r="CJ62" s="93">
        <f t="shared" si="75"/>
        <v>0</v>
      </c>
      <c r="CK62" s="93">
        <f t="shared" si="76"/>
        <v>0</v>
      </c>
      <c r="CL62" s="93">
        <f t="shared" si="77"/>
        <v>0</v>
      </c>
      <c r="CM62" s="93">
        <f t="shared" si="78"/>
        <v>0</v>
      </c>
      <c r="CN62" s="93">
        <f t="shared" si="79"/>
        <v>3.5</v>
      </c>
      <c r="CO62" s="92">
        <f t="shared" si="80"/>
        <v>0</v>
      </c>
      <c r="CP62" s="93">
        <f t="shared" si="81"/>
        <v>3.5</v>
      </c>
      <c r="CQ62" s="92">
        <f t="shared" si="82"/>
        <v>0</v>
      </c>
      <c r="CR62" s="93">
        <f t="shared" si="83"/>
        <v>0</v>
      </c>
      <c r="CS62" s="93">
        <f t="shared" si="84"/>
        <v>3.5</v>
      </c>
      <c r="CT62" s="93">
        <f t="shared" si="85"/>
        <v>0</v>
      </c>
      <c r="CU62" s="93">
        <f t="shared" si="86"/>
        <v>3.5</v>
      </c>
      <c r="CV62" s="93">
        <f t="shared" si="87"/>
        <v>0</v>
      </c>
      <c r="CW62" s="93">
        <f t="shared" si="88"/>
        <v>0</v>
      </c>
      <c r="CX62" s="93">
        <f t="shared" si="89"/>
        <v>3.5</v>
      </c>
      <c r="CY62" s="93">
        <f t="shared" si="90"/>
        <v>0</v>
      </c>
      <c r="CZ62" s="93">
        <f t="shared" si="91"/>
        <v>3.5</v>
      </c>
      <c r="DA62" s="93">
        <f t="shared" si="92"/>
        <v>0</v>
      </c>
      <c r="DB62" s="93">
        <f t="shared" si="93"/>
        <v>0</v>
      </c>
      <c r="DC62" s="93">
        <f t="shared" si="94"/>
        <v>3.5</v>
      </c>
      <c r="DD62" s="92">
        <f t="shared" si="95"/>
        <v>0</v>
      </c>
      <c r="DE62" s="92">
        <f t="shared" si="96"/>
        <v>3.5</v>
      </c>
      <c r="DF62" s="92">
        <f t="shared" si="97"/>
        <v>0</v>
      </c>
      <c r="DG62" s="93">
        <f t="shared" si="98"/>
        <v>0</v>
      </c>
      <c r="DH62" s="93">
        <f t="shared" si="99"/>
        <v>0</v>
      </c>
      <c r="DI62" s="93">
        <f t="shared" si="100"/>
        <v>0</v>
      </c>
      <c r="DJ62" s="93">
        <f t="shared" si="101"/>
        <v>0</v>
      </c>
      <c r="DK62" s="93">
        <f t="shared" si="102"/>
        <v>0</v>
      </c>
      <c r="DL62" s="93">
        <f t="shared" si="103"/>
        <v>0</v>
      </c>
      <c r="DM62" s="93">
        <f t="shared" si="104"/>
        <v>0</v>
      </c>
      <c r="DN62" s="93">
        <f t="shared" si="105"/>
        <v>0</v>
      </c>
      <c r="DO62" s="93">
        <f t="shared" si="106"/>
        <v>0</v>
      </c>
      <c r="DP62" s="93">
        <f t="shared" si="107"/>
        <v>0</v>
      </c>
      <c r="DQ62" s="93">
        <f t="shared" si="108"/>
        <v>0</v>
      </c>
      <c r="DR62" s="82" t="s">
        <v>242</v>
      </c>
      <c r="DS62" s="14"/>
    </row>
    <row r="63" spans="1:123" s="70" customFormat="1" ht="42" customHeight="1" x14ac:dyDescent="0.25">
      <c r="A63" s="65" t="s">
        <v>149</v>
      </c>
      <c r="B63" s="66" t="s">
        <v>150</v>
      </c>
      <c r="C63" s="67" t="s">
        <v>77</v>
      </c>
      <c r="D63" s="67" t="s">
        <v>77</v>
      </c>
      <c r="E63" s="67" t="s">
        <v>77</v>
      </c>
      <c r="F63" s="67" t="s">
        <v>77</v>
      </c>
      <c r="G63" s="67" t="s">
        <v>77</v>
      </c>
      <c r="H63" s="67" t="s">
        <v>77</v>
      </c>
      <c r="I63" s="67" t="s">
        <v>77</v>
      </c>
      <c r="J63" s="67" t="s">
        <v>77</v>
      </c>
      <c r="K63" s="67" t="s">
        <v>77</v>
      </c>
      <c r="L63" s="67" t="s">
        <v>77</v>
      </c>
      <c r="M63" s="67" t="s">
        <v>77</v>
      </c>
      <c r="N63" s="67" t="s">
        <v>77</v>
      </c>
      <c r="O63" s="67" t="s">
        <v>77</v>
      </c>
      <c r="P63" s="67" t="s">
        <v>77</v>
      </c>
      <c r="Q63" s="67" t="s">
        <v>77</v>
      </c>
      <c r="R63" s="67" t="s">
        <v>77</v>
      </c>
      <c r="S63" s="67" t="s">
        <v>77</v>
      </c>
      <c r="T63" s="67" t="s">
        <v>77</v>
      </c>
      <c r="U63" s="67" t="s">
        <v>77</v>
      </c>
      <c r="V63" s="67" t="s">
        <v>77</v>
      </c>
      <c r="W63" s="67" t="s">
        <v>77</v>
      </c>
      <c r="X63" s="67" t="s">
        <v>77</v>
      </c>
      <c r="Y63" s="67" t="s">
        <v>77</v>
      </c>
      <c r="Z63" s="213" t="s">
        <v>77</v>
      </c>
      <c r="AA63" s="213" t="s">
        <v>77</v>
      </c>
      <c r="AB63" s="213" t="s">
        <v>77</v>
      </c>
      <c r="AC63" s="213" t="s">
        <v>77</v>
      </c>
      <c r="AD63" s="213" t="s">
        <v>77</v>
      </c>
      <c r="AE63" s="238" t="s">
        <v>77</v>
      </c>
      <c r="AF63" s="239">
        <f>AF64</f>
        <v>595.1</v>
      </c>
      <c r="AG63" s="239">
        <f t="shared" ref="AG63:CH64" si="154">AG64</f>
        <v>595.1</v>
      </c>
      <c r="AH63" s="239">
        <f t="shared" si="154"/>
        <v>0</v>
      </c>
      <c r="AI63" s="239">
        <f t="shared" si="154"/>
        <v>0</v>
      </c>
      <c r="AJ63" s="239">
        <f t="shared" si="154"/>
        <v>0</v>
      </c>
      <c r="AK63" s="239">
        <f t="shared" si="154"/>
        <v>0</v>
      </c>
      <c r="AL63" s="239">
        <f t="shared" si="154"/>
        <v>0</v>
      </c>
      <c r="AM63" s="239">
        <f t="shared" si="154"/>
        <v>0</v>
      </c>
      <c r="AN63" s="239">
        <f t="shared" si="154"/>
        <v>595.1</v>
      </c>
      <c r="AO63" s="239">
        <f t="shared" si="154"/>
        <v>595.1</v>
      </c>
      <c r="AP63" s="239">
        <f t="shared" si="154"/>
        <v>832.8</v>
      </c>
      <c r="AQ63" s="239">
        <f t="shared" si="154"/>
        <v>0</v>
      </c>
      <c r="AR63" s="239">
        <f t="shared" si="154"/>
        <v>0</v>
      </c>
      <c r="AS63" s="239">
        <f t="shared" si="154"/>
        <v>0</v>
      </c>
      <c r="AT63" s="239">
        <f t="shared" si="154"/>
        <v>832.8</v>
      </c>
      <c r="AU63" s="239">
        <f t="shared" si="154"/>
        <v>610.79999999999995</v>
      </c>
      <c r="AV63" s="239">
        <f t="shared" si="154"/>
        <v>0</v>
      </c>
      <c r="AW63" s="239">
        <f t="shared" si="154"/>
        <v>0</v>
      </c>
      <c r="AX63" s="239">
        <f t="shared" si="154"/>
        <v>0</v>
      </c>
      <c r="AY63" s="239">
        <f t="shared" si="154"/>
        <v>610.79999999999995</v>
      </c>
      <c r="AZ63" s="239">
        <f t="shared" si="154"/>
        <v>610.79999999999995</v>
      </c>
      <c r="BA63" s="239">
        <f t="shared" si="154"/>
        <v>0</v>
      </c>
      <c r="BB63" s="239">
        <f t="shared" si="154"/>
        <v>0</v>
      </c>
      <c r="BC63" s="239">
        <f t="shared" si="154"/>
        <v>0</v>
      </c>
      <c r="BD63" s="239">
        <f t="shared" si="154"/>
        <v>610.79999999999995</v>
      </c>
      <c r="BE63" s="239">
        <f t="shared" si="154"/>
        <v>610.79999999999995</v>
      </c>
      <c r="BF63" s="239">
        <f t="shared" si="154"/>
        <v>0</v>
      </c>
      <c r="BG63" s="239">
        <f t="shared" si="154"/>
        <v>0</v>
      </c>
      <c r="BH63" s="239">
        <f t="shared" si="154"/>
        <v>0</v>
      </c>
      <c r="BI63" s="239">
        <f t="shared" si="154"/>
        <v>610.79999999999995</v>
      </c>
      <c r="BJ63" s="239">
        <f t="shared" si="154"/>
        <v>595.1</v>
      </c>
      <c r="BK63" s="239">
        <f t="shared" si="154"/>
        <v>595.1</v>
      </c>
      <c r="BL63" s="239">
        <f t="shared" si="154"/>
        <v>0</v>
      </c>
      <c r="BM63" s="239">
        <f t="shared" si="154"/>
        <v>0</v>
      </c>
      <c r="BN63" s="239">
        <f t="shared" si="154"/>
        <v>0</v>
      </c>
      <c r="BO63" s="239">
        <f t="shared" si="154"/>
        <v>0</v>
      </c>
      <c r="BP63" s="239">
        <f t="shared" si="154"/>
        <v>0</v>
      </c>
      <c r="BQ63" s="239">
        <f t="shared" si="154"/>
        <v>0</v>
      </c>
      <c r="BR63" s="239">
        <f t="shared" si="154"/>
        <v>595.1</v>
      </c>
      <c r="BS63" s="239">
        <f t="shared" si="154"/>
        <v>595.1</v>
      </c>
      <c r="BT63" s="239">
        <f t="shared" si="154"/>
        <v>832.8</v>
      </c>
      <c r="BU63" s="239">
        <f t="shared" si="154"/>
        <v>0</v>
      </c>
      <c r="BV63" s="239">
        <f t="shared" si="154"/>
        <v>0</v>
      </c>
      <c r="BW63" s="239">
        <f t="shared" si="154"/>
        <v>0</v>
      </c>
      <c r="BX63" s="239">
        <f t="shared" si="154"/>
        <v>832.8</v>
      </c>
      <c r="BY63" s="239">
        <f t="shared" si="154"/>
        <v>610.79999999999995</v>
      </c>
      <c r="BZ63" s="239">
        <f t="shared" si="154"/>
        <v>0</v>
      </c>
      <c r="CA63" s="239">
        <f t="shared" si="154"/>
        <v>0</v>
      </c>
      <c r="CB63" s="239">
        <f t="shared" si="154"/>
        <v>0</v>
      </c>
      <c r="CC63" s="239">
        <f t="shared" si="154"/>
        <v>610.79999999999995</v>
      </c>
      <c r="CD63" s="239">
        <f t="shared" si="154"/>
        <v>610.79999999999995</v>
      </c>
      <c r="CE63" s="239">
        <f t="shared" si="154"/>
        <v>0</v>
      </c>
      <c r="CF63" s="239">
        <f t="shared" si="154"/>
        <v>0</v>
      </c>
      <c r="CG63" s="239">
        <f t="shared" si="154"/>
        <v>0</v>
      </c>
      <c r="CH63" s="239">
        <f t="shared" si="154"/>
        <v>610.79999999999995</v>
      </c>
      <c r="CI63" s="106">
        <f t="shared" si="74"/>
        <v>610.79999999999995</v>
      </c>
      <c r="CJ63" s="106">
        <f t="shared" si="75"/>
        <v>0</v>
      </c>
      <c r="CK63" s="106">
        <f t="shared" si="76"/>
        <v>0</v>
      </c>
      <c r="CL63" s="106">
        <f t="shared" si="77"/>
        <v>0</v>
      </c>
      <c r="CM63" s="106">
        <f t="shared" si="78"/>
        <v>610.79999999999995</v>
      </c>
      <c r="CN63" s="106">
        <f t="shared" si="79"/>
        <v>595.1</v>
      </c>
      <c r="CO63" s="107">
        <f t="shared" si="80"/>
        <v>0</v>
      </c>
      <c r="CP63" s="106">
        <f t="shared" si="81"/>
        <v>0</v>
      </c>
      <c r="CQ63" s="107">
        <f t="shared" si="82"/>
        <v>0</v>
      </c>
      <c r="CR63" s="106">
        <f t="shared" si="83"/>
        <v>595.1</v>
      </c>
      <c r="CS63" s="106">
        <f t="shared" si="84"/>
        <v>832.8</v>
      </c>
      <c r="CT63" s="106">
        <f t="shared" si="85"/>
        <v>0</v>
      </c>
      <c r="CU63" s="106">
        <f t="shared" si="86"/>
        <v>0</v>
      </c>
      <c r="CV63" s="106">
        <f t="shared" si="87"/>
        <v>0</v>
      </c>
      <c r="CW63" s="106">
        <f t="shared" si="88"/>
        <v>832.8</v>
      </c>
      <c r="CX63" s="106">
        <f t="shared" si="89"/>
        <v>610.79999999999995</v>
      </c>
      <c r="CY63" s="106">
        <f t="shared" si="90"/>
        <v>0</v>
      </c>
      <c r="CZ63" s="106">
        <f t="shared" si="91"/>
        <v>0</v>
      </c>
      <c r="DA63" s="106">
        <f t="shared" si="92"/>
        <v>0</v>
      </c>
      <c r="DB63" s="106">
        <f t="shared" si="93"/>
        <v>610.79999999999995</v>
      </c>
      <c r="DC63" s="106">
        <f t="shared" si="94"/>
        <v>595.1</v>
      </c>
      <c r="DD63" s="107">
        <f t="shared" si="95"/>
        <v>0</v>
      </c>
      <c r="DE63" s="107">
        <f t="shared" si="96"/>
        <v>0</v>
      </c>
      <c r="DF63" s="107">
        <f t="shared" si="97"/>
        <v>0</v>
      </c>
      <c r="DG63" s="106">
        <f t="shared" si="98"/>
        <v>595.1</v>
      </c>
      <c r="DH63" s="106">
        <f t="shared" si="99"/>
        <v>832.8</v>
      </c>
      <c r="DI63" s="106">
        <f t="shared" si="100"/>
        <v>0</v>
      </c>
      <c r="DJ63" s="106">
        <f t="shared" si="101"/>
        <v>0</v>
      </c>
      <c r="DK63" s="106">
        <f t="shared" si="102"/>
        <v>0</v>
      </c>
      <c r="DL63" s="106">
        <f t="shared" si="103"/>
        <v>832.8</v>
      </c>
      <c r="DM63" s="106">
        <f t="shared" si="104"/>
        <v>610.79999999999995</v>
      </c>
      <c r="DN63" s="106">
        <f t="shared" si="105"/>
        <v>0</v>
      </c>
      <c r="DO63" s="106">
        <f t="shared" si="106"/>
        <v>0</v>
      </c>
      <c r="DP63" s="106">
        <f t="shared" si="107"/>
        <v>0</v>
      </c>
      <c r="DQ63" s="106">
        <f t="shared" si="108"/>
        <v>610.79999999999995</v>
      </c>
      <c r="DR63" s="84" t="s">
        <v>78</v>
      </c>
      <c r="DS63" s="69"/>
    </row>
    <row r="64" spans="1:123" s="81" customFormat="1" ht="38.25" x14ac:dyDescent="0.25">
      <c r="A64" s="76" t="s">
        <v>151</v>
      </c>
      <c r="B64" s="77" t="s">
        <v>152</v>
      </c>
      <c r="C64" s="78" t="s">
        <v>77</v>
      </c>
      <c r="D64" s="78" t="s">
        <v>77</v>
      </c>
      <c r="E64" s="78" t="s">
        <v>77</v>
      </c>
      <c r="F64" s="78" t="s">
        <v>77</v>
      </c>
      <c r="G64" s="78" t="s">
        <v>77</v>
      </c>
      <c r="H64" s="78" t="s">
        <v>77</v>
      </c>
      <c r="I64" s="78" t="s">
        <v>77</v>
      </c>
      <c r="J64" s="78" t="s">
        <v>77</v>
      </c>
      <c r="K64" s="78" t="s">
        <v>77</v>
      </c>
      <c r="L64" s="78" t="s">
        <v>77</v>
      </c>
      <c r="M64" s="78" t="s">
        <v>77</v>
      </c>
      <c r="N64" s="78" t="s">
        <v>77</v>
      </c>
      <c r="O64" s="78" t="s">
        <v>77</v>
      </c>
      <c r="P64" s="78" t="s">
        <v>77</v>
      </c>
      <c r="Q64" s="78" t="s">
        <v>77</v>
      </c>
      <c r="R64" s="78" t="s">
        <v>77</v>
      </c>
      <c r="S64" s="78" t="s">
        <v>77</v>
      </c>
      <c r="T64" s="78" t="s">
        <v>77</v>
      </c>
      <c r="U64" s="78" t="s">
        <v>77</v>
      </c>
      <c r="V64" s="78" t="s">
        <v>77</v>
      </c>
      <c r="W64" s="78" t="s">
        <v>77</v>
      </c>
      <c r="X64" s="78" t="s">
        <v>77</v>
      </c>
      <c r="Y64" s="78" t="s">
        <v>77</v>
      </c>
      <c r="Z64" s="215" t="s">
        <v>77</v>
      </c>
      <c r="AA64" s="215" t="s">
        <v>77</v>
      </c>
      <c r="AB64" s="215" t="s">
        <v>77</v>
      </c>
      <c r="AC64" s="215" t="s">
        <v>77</v>
      </c>
      <c r="AD64" s="215" t="s">
        <v>77</v>
      </c>
      <c r="AE64" s="242" t="s">
        <v>77</v>
      </c>
      <c r="AF64" s="243">
        <f>AF65</f>
        <v>595.1</v>
      </c>
      <c r="AG64" s="243">
        <f t="shared" si="154"/>
        <v>595.1</v>
      </c>
      <c r="AH64" s="243">
        <f t="shared" si="154"/>
        <v>0</v>
      </c>
      <c r="AI64" s="243">
        <f t="shared" si="154"/>
        <v>0</v>
      </c>
      <c r="AJ64" s="243">
        <f t="shared" si="154"/>
        <v>0</v>
      </c>
      <c r="AK64" s="243">
        <f t="shared" si="154"/>
        <v>0</v>
      </c>
      <c r="AL64" s="243">
        <f t="shared" si="154"/>
        <v>0</v>
      </c>
      <c r="AM64" s="243">
        <f t="shared" si="154"/>
        <v>0</v>
      </c>
      <c r="AN64" s="243">
        <f t="shared" si="154"/>
        <v>595.1</v>
      </c>
      <c r="AO64" s="243">
        <f t="shared" si="154"/>
        <v>595.1</v>
      </c>
      <c r="AP64" s="243">
        <f t="shared" si="154"/>
        <v>832.8</v>
      </c>
      <c r="AQ64" s="243">
        <f t="shared" si="154"/>
        <v>0</v>
      </c>
      <c r="AR64" s="243">
        <f t="shared" si="154"/>
        <v>0</v>
      </c>
      <c r="AS64" s="243">
        <f t="shared" si="154"/>
        <v>0</v>
      </c>
      <c r="AT64" s="243">
        <f t="shared" si="154"/>
        <v>832.8</v>
      </c>
      <c r="AU64" s="243">
        <f t="shared" si="154"/>
        <v>610.79999999999995</v>
      </c>
      <c r="AV64" s="243">
        <f t="shared" si="154"/>
        <v>0</v>
      </c>
      <c r="AW64" s="243">
        <f t="shared" si="154"/>
        <v>0</v>
      </c>
      <c r="AX64" s="243">
        <f t="shared" si="154"/>
        <v>0</v>
      </c>
      <c r="AY64" s="243">
        <f t="shared" si="154"/>
        <v>610.79999999999995</v>
      </c>
      <c r="AZ64" s="243">
        <f t="shared" si="154"/>
        <v>610.79999999999995</v>
      </c>
      <c r="BA64" s="243">
        <f t="shared" si="154"/>
        <v>0</v>
      </c>
      <c r="BB64" s="243">
        <f t="shared" si="154"/>
        <v>0</v>
      </c>
      <c r="BC64" s="243">
        <f t="shared" si="154"/>
        <v>0</v>
      </c>
      <c r="BD64" s="243">
        <f t="shared" si="154"/>
        <v>610.79999999999995</v>
      </c>
      <c r="BE64" s="243">
        <f t="shared" si="154"/>
        <v>610.79999999999995</v>
      </c>
      <c r="BF64" s="243">
        <f t="shared" si="154"/>
        <v>0</v>
      </c>
      <c r="BG64" s="243">
        <f t="shared" si="154"/>
        <v>0</v>
      </c>
      <c r="BH64" s="243">
        <f t="shared" si="154"/>
        <v>0</v>
      </c>
      <c r="BI64" s="243">
        <f t="shared" si="154"/>
        <v>610.79999999999995</v>
      </c>
      <c r="BJ64" s="243">
        <f t="shared" si="154"/>
        <v>595.1</v>
      </c>
      <c r="BK64" s="243">
        <f t="shared" si="154"/>
        <v>595.1</v>
      </c>
      <c r="BL64" s="243">
        <f t="shared" si="154"/>
        <v>0</v>
      </c>
      <c r="BM64" s="243">
        <f t="shared" si="154"/>
        <v>0</v>
      </c>
      <c r="BN64" s="243">
        <f t="shared" si="154"/>
        <v>0</v>
      </c>
      <c r="BO64" s="243">
        <f t="shared" si="154"/>
        <v>0</v>
      </c>
      <c r="BP64" s="243">
        <f t="shared" si="154"/>
        <v>0</v>
      </c>
      <c r="BQ64" s="243">
        <f t="shared" si="154"/>
        <v>0</v>
      </c>
      <c r="BR64" s="243">
        <f t="shared" si="154"/>
        <v>595.1</v>
      </c>
      <c r="BS64" s="243">
        <f t="shared" si="154"/>
        <v>595.1</v>
      </c>
      <c r="BT64" s="243">
        <f t="shared" si="154"/>
        <v>832.8</v>
      </c>
      <c r="BU64" s="243">
        <f t="shared" si="154"/>
        <v>0</v>
      </c>
      <c r="BV64" s="243">
        <f t="shared" si="154"/>
        <v>0</v>
      </c>
      <c r="BW64" s="243">
        <f t="shared" si="154"/>
        <v>0</v>
      </c>
      <c r="BX64" s="243">
        <f t="shared" si="154"/>
        <v>832.8</v>
      </c>
      <c r="BY64" s="243">
        <f t="shared" si="154"/>
        <v>610.79999999999995</v>
      </c>
      <c r="BZ64" s="243">
        <f t="shared" si="154"/>
        <v>0</v>
      </c>
      <c r="CA64" s="243">
        <f t="shared" si="154"/>
        <v>0</v>
      </c>
      <c r="CB64" s="243">
        <f t="shared" si="154"/>
        <v>0</v>
      </c>
      <c r="CC64" s="243">
        <f t="shared" si="154"/>
        <v>610.79999999999995</v>
      </c>
      <c r="CD64" s="243">
        <f t="shared" si="154"/>
        <v>610.79999999999995</v>
      </c>
      <c r="CE64" s="243">
        <f t="shared" si="154"/>
        <v>0</v>
      </c>
      <c r="CF64" s="243">
        <f t="shared" si="154"/>
        <v>0</v>
      </c>
      <c r="CG64" s="243">
        <f t="shared" si="154"/>
        <v>0</v>
      </c>
      <c r="CH64" s="243">
        <f t="shared" si="154"/>
        <v>610.79999999999995</v>
      </c>
      <c r="CI64" s="108">
        <f t="shared" si="74"/>
        <v>610.79999999999995</v>
      </c>
      <c r="CJ64" s="108">
        <f t="shared" si="75"/>
        <v>0</v>
      </c>
      <c r="CK64" s="108">
        <f t="shared" si="76"/>
        <v>0</v>
      </c>
      <c r="CL64" s="108">
        <f t="shared" si="77"/>
        <v>0</v>
      </c>
      <c r="CM64" s="108">
        <f t="shared" si="78"/>
        <v>610.79999999999995</v>
      </c>
      <c r="CN64" s="108">
        <f t="shared" si="79"/>
        <v>595.1</v>
      </c>
      <c r="CO64" s="109">
        <f t="shared" si="80"/>
        <v>0</v>
      </c>
      <c r="CP64" s="108">
        <f t="shared" si="81"/>
        <v>0</v>
      </c>
      <c r="CQ64" s="109">
        <f t="shared" si="82"/>
        <v>0</v>
      </c>
      <c r="CR64" s="108">
        <f t="shared" si="83"/>
        <v>595.1</v>
      </c>
      <c r="CS64" s="108">
        <f t="shared" si="84"/>
        <v>832.8</v>
      </c>
      <c r="CT64" s="108">
        <f t="shared" si="85"/>
        <v>0</v>
      </c>
      <c r="CU64" s="108">
        <f t="shared" si="86"/>
        <v>0</v>
      </c>
      <c r="CV64" s="108">
        <f t="shared" si="87"/>
        <v>0</v>
      </c>
      <c r="CW64" s="108">
        <f t="shared" si="88"/>
        <v>832.8</v>
      </c>
      <c r="CX64" s="108">
        <f t="shared" si="89"/>
        <v>610.79999999999995</v>
      </c>
      <c r="CY64" s="108">
        <f t="shared" si="90"/>
        <v>0</v>
      </c>
      <c r="CZ64" s="108">
        <f t="shared" si="91"/>
        <v>0</v>
      </c>
      <c r="DA64" s="108">
        <f t="shared" si="92"/>
        <v>0</v>
      </c>
      <c r="DB64" s="108">
        <f t="shared" si="93"/>
        <v>610.79999999999995</v>
      </c>
      <c r="DC64" s="108">
        <f t="shared" si="94"/>
        <v>595.1</v>
      </c>
      <c r="DD64" s="109">
        <f t="shared" si="95"/>
        <v>0</v>
      </c>
      <c r="DE64" s="109">
        <f t="shared" si="96"/>
        <v>0</v>
      </c>
      <c r="DF64" s="109">
        <f t="shared" si="97"/>
        <v>0</v>
      </c>
      <c r="DG64" s="108">
        <f t="shared" si="98"/>
        <v>595.1</v>
      </c>
      <c r="DH64" s="108">
        <f t="shared" si="99"/>
        <v>832.8</v>
      </c>
      <c r="DI64" s="108">
        <f t="shared" si="100"/>
        <v>0</v>
      </c>
      <c r="DJ64" s="108">
        <f t="shared" si="101"/>
        <v>0</v>
      </c>
      <c r="DK64" s="108">
        <f t="shared" si="102"/>
        <v>0</v>
      </c>
      <c r="DL64" s="108">
        <f t="shared" si="103"/>
        <v>832.8</v>
      </c>
      <c r="DM64" s="108">
        <f t="shared" si="104"/>
        <v>610.79999999999995</v>
      </c>
      <c r="DN64" s="108">
        <f t="shared" si="105"/>
        <v>0</v>
      </c>
      <c r="DO64" s="108">
        <f t="shared" si="106"/>
        <v>0</v>
      </c>
      <c r="DP64" s="108">
        <f t="shared" si="107"/>
        <v>0</v>
      </c>
      <c r="DQ64" s="108">
        <f t="shared" si="108"/>
        <v>610.79999999999995</v>
      </c>
      <c r="DR64" s="85" t="s">
        <v>78</v>
      </c>
      <c r="DS64" s="80"/>
    </row>
    <row r="65" spans="1:123" s="75" customFormat="1" ht="38.25" x14ac:dyDescent="0.25">
      <c r="A65" s="71" t="s">
        <v>153</v>
      </c>
      <c r="B65" s="72" t="s">
        <v>154</v>
      </c>
      <c r="C65" s="73" t="s">
        <v>77</v>
      </c>
      <c r="D65" s="73" t="s">
        <v>77</v>
      </c>
      <c r="E65" s="73" t="s">
        <v>77</v>
      </c>
      <c r="F65" s="73" t="s">
        <v>77</v>
      </c>
      <c r="G65" s="73" t="s">
        <v>77</v>
      </c>
      <c r="H65" s="73" t="s">
        <v>77</v>
      </c>
      <c r="I65" s="73" t="s">
        <v>77</v>
      </c>
      <c r="J65" s="73" t="s">
        <v>77</v>
      </c>
      <c r="K65" s="73" t="s">
        <v>77</v>
      </c>
      <c r="L65" s="73" t="s">
        <v>77</v>
      </c>
      <c r="M65" s="73" t="s">
        <v>77</v>
      </c>
      <c r="N65" s="73" t="s">
        <v>77</v>
      </c>
      <c r="O65" s="73" t="s">
        <v>77</v>
      </c>
      <c r="P65" s="73" t="s">
        <v>77</v>
      </c>
      <c r="Q65" s="73" t="s">
        <v>77</v>
      </c>
      <c r="R65" s="73" t="s">
        <v>77</v>
      </c>
      <c r="S65" s="73" t="s">
        <v>77</v>
      </c>
      <c r="T65" s="73" t="s">
        <v>77</v>
      </c>
      <c r="U65" s="73" t="s">
        <v>77</v>
      </c>
      <c r="V65" s="73" t="s">
        <v>77</v>
      </c>
      <c r="W65" s="73" t="s">
        <v>77</v>
      </c>
      <c r="X65" s="73" t="s">
        <v>77</v>
      </c>
      <c r="Y65" s="73" t="s">
        <v>77</v>
      </c>
      <c r="Z65" s="244" t="s">
        <v>77</v>
      </c>
      <c r="AA65" s="244" t="s">
        <v>77</v>
      </c>
      <c r="AB65" s="244" t="s">
        <v>77</v>
      </c>
      <c r="AC65" s="244" t="s">
        <v>77</v>
      </c>
      <c r="AD65" s="245" t="s">
        <v>77</v>
      </c>
      <c r="AE65" s="246" t="s">
        <v>77</v>
      </c>
      <c r="AF65" s="247">
        <f>AF66+AF67+AF68+AF69</f>
        <v>595.1</v>
      </c>
      <c r="AG65" s="247">
        <f t="shared" ref="AG65:CH65" si="155">AG66+AG67+AG68+AG69</f>
        <v>595.1</v>
      </c>
      <c r="AH65" s="247">
        <f t="shared" si="155"/>
        <v>0</v>
      </c>
      <c r="AI65" s="247">
        <f t="shared" si="155"/>
        <v>0</v>
      </c>
      <c r="AJ65" s="247">
        <f t="shared" si="155"/>
        <v>0</v>
      </c>
      <c r="AK65" s="247">
        <f t="shared" si="155"/>
        <v>0</v>
      </c>
      <c r="AL65" s="247">
        <f t="shared" si="155"/>
        <v>0</v>
      </c>
      <c r="AM65" s="247">
        <f t="shared" si="155"/>
        <v>0</v>
      </c>
      <c r="AN65" s="247">
        <f t="shared" si="155"/>
        <v>595.1</v>
      </c>
      <c r="AO65" s="247">
        <f t="shared" si="155"/>
        <v>595.1</v>
      </c>
      <c r="AP65" s="247">
        <f t="shared" si="155"/>
        <v>832.8</v>
      </c>
      <c r="AQ65" s="247">
        <f t="shared" si="155"/>
        <v>0</v>
      </c>
      <c r="AR65" s="247">
        <f t="shared" si="155"/>
        <v>0</v>
      </c>
      <c r="AS65" s="247">
        <f>AS66+AS67+AS68+AS69</f>
        <v>0</v>
      </c>
      <c r="AT65" s="247">
        <f t="shared" si="155"/>
        <v>832.8</v>
      </c>
      <c r="AU65" s="247">
        <f t="shared" si="155"/>
        <v>610.79999999999995</v>
      </c>
      <c r="AV65" s="247">
        <f t="shared" si="155"/>
        <v>0</v>
      </c>
      <c r="AW65" s="247">
        <f t="shared" si="155"/>
        <v>0</v>
      </c>
      <c r="AX65" s="247">
        <f t="shared" si="155"/>
        <v>0</v>
      </c>
      <c r="AY65" s="247">
        <f t="shared" si="155"/>
        <v>610.79999999999995</v>
      </c>
      <c r="AZ65" s="247">
        <f t="shared" si="155"/>
        <v>610.79999999999995</v>
      </c>
      <c r="BA65" s="247">
        <f t="shared" si="155"/>
        <v>0</v>
      </c>
      <c r="BB65" s="247">
        <f t="shared" si="155"/>
        <v>0</v>
      </c>
      <c r="BC65" s="247">
        <f t="shared" si="155"/>
        <v>0</v>
      </c>
      <c r="BD65" s="247">
        <f t="shared" si="155"/>
        <v>610.79999999999995</v>
      </c>
      <c r="BE65" s="247">
        <f t="shared" si="155"/>
        <v>610.79999999999995</v>
      </c>
      <c r="BF65" s="247">
        <f t="shared" si="155"/>
        <v>0</v>
      </c>
      <c r="BG65" s="247">
        <f t="shared" si="155"/>
        <v>0</v>
      </c>
      <c r="BH65" s="247">
        <f t="shared" si="155"/>
        <v>0</v>
      </c>
      <c r="BI65" s="247">
        <f t="shared" si="155"/>
        <v>610.79999999999995</v>
      </c>
      <c r="BJ65" s="247">
        <f t="shared" si="155"/>
        <v>595.1</v>
      </c>
      <c r="BK65" s="247">
        <f t="shared" si="155"/>
        <v>595.1</v>
      </c>
      <c r="BL65" s="247">
        <f t="shared" si="155"/>
        <v>0</v>
      </c>
      <c r="BM65" s="247">
        <f t="shared" si="155"/>
        <v>0</v>
      </c>
      <c r="BN65" s="247">
        <f t="shared" si="155"/>
        <v>0</v>
      </c>
      <c r="BO65" s="247">
        <f t="shared" si="155"/>
        <v>0</v>
      </c>
      <c r="BP65" s="247">
        <f t="shared" si="155"/>
        <v>0</v>
      </c>
      <c r="BQ65" s="247">
        <f t="shared" si="155"/>
        <v>0</v>
      </c>
      <c r="BR65" s="247">
        <f t="shared" si="155"/>
        <v>595.1</v>
      </c>
      <c r="BS65" s="247">
        <f t="shared" si="155"/>
        <v>595.1</v>
      </c>
      <c r="BT65" s="247">
        <f t="shared" si="155"/>
        <v>832.8</v>
      </c>
      <c r="BU65" s="247">
        <f t="shared" si="155"/>
        <v>0</v>
      </c>
      <c r="BV65" s="247">
        <f t="shared" si="155"/>
        <v>0</v>
      </c>
      <c r="BW65" s="247">
        <f t="shared" si="155"/>
        <v>0</v>
      </c>
      <c r="BX65" s="247">
        <f t="shared" si="155"/>
        <v>832.8</v>
      </c>
      <c r="BY65" s="247">
        <f t="shared" si="155"/>
        <v>610.79999999999995</v>
      </c>
      <c r="BZ65" s="247">
        <f t="shared" si="155"/>
        <v>0</v>
      </c>
      <c r="CA65" s="247">
        <f t="shared" si="155"/>
        <v>0</v>
      </c>
      <c r="CB65" s="247">
        <f t="shared" si="155"/>
        <v>0</v>
      </c>
      <c r="CC65" s="247">
        <f t="shared" si="155"/>
        <v>610.79999999999995</v>
      </c>
      <c r="CD65" s="247">
        <f t="shared" si="155"/>
        <v>610.79999999999995</v>
      </c>
      <c r="CE65" s="247">
        <f t="shared" si="155"/>
        <v>0</v>
      </c>
      <c r="CF65" s="247">
        <f t="shared" si="155"/>
        <v>0</v>
      </c>
      <c r="CG65" s="247">
        <f t="shared" si="155"/>
        <v>0</v>
      </c>
      <c r="CH65" s="247">
        <f t="shared" si="155"/>
        <v>610.79999999999995</v>
      </c>
      <c r="CI65" s="93">
        <f t="shared" si="74"/>
        <v>610.79999999999995</v>
      </c>
      <c r="CJ65" s="93">
        <f t="shared" si="75"/>
        <v>0</v>
      </c>
      <c r="CK65" s="93">
        <f t="shared" si="76"/>
        <v>0</v>
      </c>
      <c r="CL65" s="93">
        <f t="shared" si="77"/>
        <v>0</v>
      </c>
      <c r="CM65" s="93">
        <f t="shared" si="78"/>
        <v>610.79999999999995</v>
      </c>
      <c r="CN65" s="93">
        <f t="shared" si="79"/>
        <v>595.1</v>
      </c>
      <c r="CO65" s="92">
        <f t="shared" si="80"/>
        <v>0</v>
      </c>
      <c r="CP65" s="93">
        <f t="shared" si="81"/>
        <v>0</v>
      </c>
      <c r="CQ65" s="92">
        <f t="shared" si="82"/>
        <v>0</v>
      </c>
      <c r="CR65" s="93">
        <f t="shared" si="83"/>
        <v>595.1</v>
      </c>
      <c r="CS65" s="93">
        <f t="shared" si="84"/>
        <v>832.8</v>
      </c>
      <c r="CT65" s="93">
        <f t="shared" si="85"/>
        <v>0</v>
      </c>
      <c r="CU65" s="93">
        <f t="shared" si="86"/>
        <v>0</v>
      </c>
      <c r="CV65" s="93">
        <f t="shared" si="87"/>
        <v>0</v>
      </c>
      <c r="CW65" s="93">
        <f t="shared" si="88"/>
        <v>832.8</v>
      </c>
      <c r="CX65" s="93">
        <f t="shared" si="89"/>
        <v>610.79999999999995</v>
      </c>
      <c r="CY65" s="93">
        <f t="shared" si="90"/>
        <v>0</v>
      </c>
      <c r="CZ65" s="93">
        <f t="shared" si="91"/>
        <v>0</v>
      </c>
      <c r="DA65" s="93">
        <f t="shared" si="92"/>
        <v>0</v>
      </c>
      <c r="DB65" s="93">
        <f t="shared" si="93"/>
        <v>610.79999999999995</v>
      </c>
      <c r="DC65" s="93">
        <f t="shared" si="94"/>
        <v>595.1</v>
      </c>
      <c r="DD65" s="92">
        <f t="shared" si="95"/>
        <v>0</v>
      </c>
      <c r="DE65" s="92">
        <f t="shared" si="96"/>
        <v>0</v>
      </c>
      <c r="DF65" s="92">
        <f t="shared" si="97"/>
        <v>0</v>
      </c>
      <c r="DG65" s="93">
        <f t="shared" si="98"/>
        <v>595.1</v>
      </c>
      <c r="DH65" s="93">
        <f t="shared" si="99"/>
        <v>832.8</v>
      </c>
      <c r="DI65" s="93">
        <f t="shared" si="100"/>
        <v>0</v>
      </c>
      <c r="DJ65" s="93">
        <f t="shared" si="101"/>
        <v>0</v>
      </c>
      <c r="DK65" s="93">
        <f t="shared" si="102"/>
        <v>0</v>
      </c>
      <c r="DL65" s="93">
        <f t="shared" si="103"/>
        <v>832.8</v>
      </c>
      <c r="DM65" s="93">
        <f t="shared" si="104"/>
        <v>610.79999999999995</v>
      </c>
      <c r="DN65" s="93">
        <f t="shared" si="105"/>
        <v>0</v>
      </c>
      <c r="DO65" s="93">
        <f t="shared" si="106"/>
        <v>0</v>
      </c>
      <c r="DP65" s="93">
        <f t="shared" si="107"/>
        <v>0</v>
      </c>
      <c r="DQ65" s="93">
        <f t="shared" si="108"/>
        <v>610.79999999999995</v>
      </c>
      <c r="DR65" s="86" t="s">
        <v>78</v>
      </c>
      <c r="DS65" s="74"/>
    </row>
    <row r="66" spans="1:123" s="15" customFormat="1" ht="31.5" customHeight="1" x14ac:dyDescent="0.25">
      <c r="A66" s="146" t="s">
        <v>155</v>
      </c>
      <c r="B66" s="112" t="s">
        <v>156</v>
      </c>
      <c r="C66" s="25" t="s">
        <v>167</v>
      </c>
      <c r="D66" s="26" t="s">
        <v>189</v>
      </c>
      <c r="E66" s="26" t="s">
        <v>198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29"/>
      <c r="AA66" s="229"/>
      <c r="AB66" s="229"/>
      <c r="AC66" s="230"/>
      <c r="AD66" s="240" t="s">
        <v>235</v>
      </c>
      <c r="AE66" s="240" t="s">
        <v>233</v>
      </c>
      <c r="AF66" s="231">
        <f t="shared" ref="AF66" si="156">AH66+AJ66+AL66+AN66</f>
        <v>300.39999999999998</v>
      </c>
      <c r="AG66" s="231">
        <f t="shared" ref="AG66" si="157">AI66+AK66+AM66+AO66</f>
        <v>300.39999999999998</v>
      </c>
      <c r="AH66" s="231">
        <v>0</v>
      </c>
      <c r="AI66" s="231">
        <v>0</v>
      </c>
      <c r="AJ66" s="231">
        <v>0</v>
      </c>
      <c r="AK66" s="231">
        <v>0</v>
      </c>
      <c r="AL66" s="231">
        <v>0</v>
      </c>
      <c r="AM66" s="231">
        <v>0</v>
      </c>
      <c r="AN66" s="231">
        <v>300.39999999999998</v>
      </c>
      <c r="AO66" s="231">
        <v>300.39999999999998</v>
      </c>
      <c r="AP66" s="231">
        <f t="shared" ref="AP66:AP69" si="158">SUM(AQ66:AT66)</f>
        <v>312.7</v>
      </c>
      <c r="AQ66" s="231">
        <v>0</v>
      </c>
      <c r="AR66" s="231">
        <v>0</v>
      </c>
      <c r="AS66" s="231">
        <v>0</v>
      </c>
      <c r="AT66" s="231">
        <v>312.7</v>
      </c>
      <c r="AU66" s="231">
        <f t="shared" ref="AU66:AU70" si="159">SUM(AV66:AY66)</f>
        <v>312.7</v>
      </c>
      <c r="AV66" s="231">
        <v>0</v>
      </c>
      <c r="AW66" s="231">
        <v>0</v>
      </c>
      <c r="AX66" s="231">
        <v>0</v>
      </c>
      <c r="AY66" s="231">
        <v>312.7</v>
      </c>
      <c r="AZ66" s="231">
        <f t="shared" ref="AZ66:AZ70" si="160">SUM(BA66:BD66)</f>
        <v>312.7</v>
      </c>
      <c r="BA66" s="231">
        <v>0</v>
      </c>
      <c r="BB66" s="231">
        <v>0</v>
      </c>
      <c r="BC66" s="231">
        <v>0</v>
      </c>
      <c r="BD66" s="231">
        <v>312.7</v>
      </c>
      <c r="BE66" s="231">
        <f t="shared" si="65"/>
        <v>312.7</v>
      </c>
      <c r="BF66" s="231">
        <f t="shared" si="66"/>
        <v>0</v>
      </c>
      <c r="BG66" s="231">
        <f t="shared" si="67"/>
        <v>0</v>
      </c>
      <c r="BH66" s="231">
        <f t="shared" si="68"/>
        <v>0</v>
      </c>
      <c r="BI66" s="231">
        <f t="shared" si="69"/>
        <v>312.7</v>
      </c>
      <c r="BJ66" s="231">
        <f t="shared" ref="BJ66" si="161">BL66+BN66+BP66+BR66</f>
        <v>300.39999999999998</v>
      </c>
      <c r="BK66" s="231">
        <f t="shared" ref="BK66" si="162">BM66+BO66+BQ66+BS66</f>
        <v>300.39999999999998</v>
      </c>
      <c r="BL66" s="231">
        <v>0</v>
      </c>
      <c r="BM66" s="231">
        <v>0</v>
      </c>
      <c r="BN66" s="231">
        <v>0</v>
      </c>
      <c r="BO66" s="231">
        <v>0</v>
      </c>
      <c r="BP66" s="231">
        <v>0</v>
      </c>
      <c r="BQ66" s="231">
        <v>0</v>
      </c>
      <c r="BR66" s="231">
        <v>300.39999999999998</v>
      </c>
      <c r="BS66" s="231">
        <v>300.39999999999998</v>
      </c>
      <c r="BT66" s="231">
        <f t="shared" ref="BT66:BT70" si="163">SUM(BU66:BX66)</f>
        <v>312.7</v>
      </c>
      <c r="BU66" s="231">
        <v>0</v>
      </c>
      <c r="BV66" s="231">
        <v>0</v>
      </c>
      <c r="BW66" s="231">
        <v>0</v>
      </c>
      <c r="BX66" s="231">
        <v>312.7</v>
      </c>
      <c r="BY66" s="231">
        <f t="shared" ref="BY66:BY70" si="164">SUM(BZ66:CC66)</f>
        <v>312.7</v>
      </c>
      <c r="BZ66" s="231">
        <v>0</v>
      </c>
      <c r="CA66" s="231">
        <v>0</v>
      </c>
      <c r="CB66" s="231">
        <v>0</v>
      </c>
      <c r="CC66" s="231">
        <v>312.7</v>
      </c>
      <c r="CD66" s="231">
        <f t="shared" ref="CD66:CD70" si="165">SUM(CE66:CH66)</f>
        <v>312.7</v>
      </c>
      <c r="CE66" s="231">
        <v>0</v>
      </c>
      <c r="CF66" s="231">
        <v>0</v>
      </c>
      <c r="CG66" s="231">
        <v>0</v>
      </c>
      <c r="CH66" s="231">
        <v>312.7</v>
      </c>
      <c r="CI66" s="93">
        <f t="shared" si="74"/>
        <v>312.7</v>
      </c>
      <c r="CJ66" s="93">
        <f t="shared" si="75"/>
        <v>0</v>
      </c>
      <c r="CK66" s="93">
        <f t="shared" si="76"/>
        <v>0</v>
      </c>
      <c r="CL66" s="93">
        <f t="shared" si="77"/>
        <v>0</v>
      </c>
      <c r="CM66" s="93">
        <f t="shared" si="78"/>
        <v>312.7</v>
      </c>
      <c r="CN66" s="93">
        <f t="shared" si="79"/>
        <v>300.39999999999998</v>
      </c>
      <c r="CO66" s="92">
        <f t="shared" si="80"/>
        <v>0</v>
      </c>
      <c r="CP66" s="93">
        <f t="shared" si="81"/>
        <v>0</v>
      </c>
      <c r="CQ66" s="92">
        <f t="shared" si="82"/>
        <v>0</v>
      </c>
      <c r="CR66" s="93">
        <f t="shared" si="83"/>
        <v>300.39999999999998</v>
      </c>
      <c r="CS66" s="93">
        <f t="shared" si="84"/>
        <v>312.7</v>
      </c>
      <c r="CT66" s="93">
        <f t="shared" si="85"/>
        <v>0</v>
      </c>
      <c r="CU66" s="93">
        <f t="shared" si="86"/>
        <v>0</v>
      </c>
      <c r="CV66" s="93">
        <f>AS66</f>
        <v>0</v>
      </c>
      <c r="CW66" s="93">
        <f t="shared" si="88"/>
        <v>312.7</v>
      </c>
      <c r="CX66" s="93">
        <f t="shared" si="89"/>
        <v>312.7</v>
      </c>
      <c r="CY66" s="93">
        <f t="shared" si="90"/>
        <v>0</v>
      </c>
      <c r="CZ66" s="93">
        <f t="shared" si="91"/>
        <v>0</v>
      </c>
      <c r="DA66" s="93">
        <f t="shared" si="92"/>
        <v>0</v>
      </c>
      <c r="DB66" s="93">
        <f t="shared" si="93"/>
        <v>312.7</v>
      </c>
      <c r="DC66" s="93">
        <f t="shared" si="94"/>
        <v>300.39999999999998</v>
      </c>
      <c r="DD66" s="92">
        <f t="shared" si="95"/>
        <v>0</v>
      </c>
      <c r="DE66" s="92">
        <f t="shared" si="96"/>
        <v>0</v>
      </c>
      <c r="DF66" s="92">
        <f t="shared" si="97"/>
        <v>0</v>
      </c>
      <c r="DG66" s="93">
        <f t="shared" si="98"/>
        <v>300.39999999999998</v>
      </c>
      <c r="DH66" s="93">
        <f t="shared" si="99"/>
        <v>312.7</v>
      </c>
      <c r="DI66" s="93">
        <f t="shared" si="100"/>
        <v>0</v>
      </c>
      <c r="DJ66" s="93">
        <f t="shared" si="101"/>
        <v>0</v>
      </c>
      <c r="DK66" s="93">
        <f t="shared" si="102"/>
        <v>0</v>
      </c>
      <c r="DL66" s="93">
        <f t="shared" si="103"/>
        <v>312.7</v>
      </c>
      <c r="DM66" s="93">
        <f t="shared" si="104"/>
        <v>312.7</v>
      </c>
      <c r="DN66" s="93">
        <f t="shared" si="105"/>
        <v>0</v>
      </c>
      <c r="DO66" s="93">
        <f t="shared" si="106"/>
        <v>0</v>
      </c>
      <c r="DP66" s="93">
        <f t="shared" si="107"/>
        <v>0</v>
      </c>
      <c r="DQ66" s="93">
        <f t="shared" si="108"/>
        <v>312.7</v>
      </c>
      <c r="DR66" s="154" t="s">
        <v>242</v>
      </c>
      <c r="DS66" s="14"/>
    </row>
    <row r="67" spans="1:123" s="15" customFormat="1" ht="34.5" customHeight="1" x14ac:dyDescent="0.25">
      <c r="A67" s="148"/>
      <c r="B67" s="113"/>
      <c r="C67" s="16" t="s">
        <v>167</v>
      </c>
      <c r="D67" s="28" t="s">
        <v>197</v>
      </c>
      <c r="E67" s="28" t="s">
        <v>198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33"/>
      <c r="AA67" s="233"/>
      <c r="AB67" s="233"/>
      <c r="AC67" s="248"/>
      <c r="AD67" s="233" t="s">
        <v>235</v>
      </c>
      <c r="AE67" s="237" t="s">
        <v>241</v>
      </c>
      <c r="AF67" s="231">
        <f t="shared" ref="AF67:AF68" si="166">AH67+AJ67+AL67+AN67</f>
        <v>254.6</v>
      </c>
      <c r="AG67" s="231">
        <f t="shared" ref="AG67:AG68" si="167">AI67+AK67+AM67+AO67</f>
        <v>254.6</v>
      </c>
      <c r="AH67" s="231">
        <v>0</v>
      </c>
      <c r="AI67" s="231">
        <v>0</v>
      </c>
      <c r="AJ67" s="231">
        <v>0</v>
      </c>
      <c r="AK67" s="231">
        <v>0</v>
      </c>
      <c r="AL67" s="231">
        <v>0</v>
      </c>
      <c r="AM67" s="231">
        <v>0</v>
      </c>
      <c r="AN67" s="236">
        <v>254.6</v>
      </c>
      <c r="AO67" s="236">
        <v>254.6</v>
      </c>
      <c r="AP67" s="231">
        <f t="shared" si="158"/>
        <v>255.3</v>
      </c>
      <c r="AQ67" s="231">
        <v>0</v>
      </c>
      <c r="AR67" s="231">
        <v>0</v>
      </c>
      <c r="AS67" s="231">
        <v>0</v>
      </c>
      <c r="AT67" s="236">
        <v>255.3</v>
      </c>
      <c r="AU67" s="231">
        <f t="shared" si="159"/>
        <v>255.3</v>
      </c>
      <c r="AV67" s="231">
        <v>0</v>
      </c>
      <c r="AW67" s="231">
        <v>0</v>
      </c>
      <c r="AX67" s="231">
        <v>0</v>
      </c>
      <c r="AY67" s="236">
        <v>255.3</v>
      </c>
      <c r="AZ67" s="231">
        <f t="shared" si="160"/>
        <v>255.3</v>
      </c>
      <c r="BA67" s="231">
        <v>0</v>
      </c>
      <c r="BB67" s="231">
        <v>0</v>
      </c>
      <c r="BC67" s="231">
        <v>0</v>
      </c>
      <c r="BD67" s="236">
        <v>255.3</v>
      </c>
      <c r="BE67" s="231">
        <f t="shared" si="65"/>
        <v>255.3</v>
      </c>
      <c r="BF67" s="231">
        <f t="shared" si="66"/>
        <v>0</v>
      </c>
      <c r="BG67" s="231">
        <f t="shared" si="67"/>
        <v>0</v>
      </c>
      <c r="BH67" s="231">
        <f t="shared" si="68"/>
        <v>0</v>
      </c>
      <c r="BI67" s="231">
        <f t="shared" si="69"/>
        <v>255.3</v>
      </c>
      <c r="BJ67" s="231">
        <f t="shared" ref="BJ67:BJ68" si="168">BL67+BN67+BP67+BR67</f>
        <v>254.6</v>
      </c>
      <c r="BK67" s="231">
        <f t="shared" ref="BK67:BK68" si="169">BM67+BO67+BQ67+BS67</f>
        <v>254.6</v>
      </c>
      <c r="BL67" s="231">
        <v>0</v>
      </c>
      <c r="BM67" s="231">
        <v>0</v>
      </c>
      <c r="BN67" s="231">
        <v>0</v>
      </c>
      <c r="BO67" s="231">
        <v>0</v>
      </c>
      <c r="BP67" s="231">
        <v>0</v>
      </c>
      <c r="BQ67" s="231">
        <v>0</v>
      </c>
      <c r="BR67" s="236">
        <v>254.6</v>
      </c>
      <c r="BS67" s="236">
        <v>254.6</v>
      </c>
      <c r="BT67" s="231">
        <f t="shared" si="163"/>
        <v>255.3</v>
      </c>
      <c r="BU67" s="231">
        <v>0</v>
      </c>
      <c r="BV67" s="231">
        <v>0</v>
      </c>
      <c r="BW67" s="231">
        <v>0</v>
      </c>
      <c r="BX67" s="236">
        <v>255.3</v>
      </c>
      <c r="BY67" s="231">
        <f t="shared" si="164"/>
        <v>255.3</v>
      </c>
      <c r="BZ67" s="231">
        <v>0</v>
      </c>
      <c r="CA67" s="231">
        <v>0</v>
      </c>
      <c r="CB67" s="231">
        <v>0</v>
      </c>
      <c r="CC67" s="236">
        <v>255.3</v>
      </c>
      <c r="CD67" s="231">
        <f t="shared" si="165"/>
        <v>255.3</v>
      </c>
      <c r="CE67" s="231">
        <v>0</v>
      </c>
      <c r="CF67" s="231">
        <v>0</v>
      </c>
      <c r="CG67" s="231">
        <v>0</v>
      </c>
      <c r="CH67" s="236">
        <v>255.3</v>
      </c>
      <c r="CI67" s="93">
        <f t="shared" si="74"/>
        <v>255.3</v>
      </c>
      <c r="CJ67" s="93">
        <f t="shared" si="75"/>
        <v>0</v>
      </c>
      <c r="CK67" s="93">
        <f t="shared" si="76"/>
        <v>0</v>
      </c>
      <c r="CL67" s="93">
        <f t="shared" si="77"/>
        <v>0</v>
      </c>
      <c r="CM67" s="93">
        <f t="shared" si="78"/>
        <v>255.3</v>
      </c>
      <c r="CN67" s="93">
        <f t="shared" si="79"/>
        <v>254.6</v>
      </c>
      <c r="CO67" s="92">
        <f t="shared" si="80"/>
        <v>0</v>
      </c>
      <c r="CP67" s="93">
        <f t="shared" si="81"/>
        <v>0</v>
      </c>
      <c r="CQ67" s="92">
        <f t="shared" si="82"/>
        <v>0</v>
      </c>
      <c r="CR67" s="93">
        <f t="shared" si="83"/>
        <v>254.6</v>
      </c>
      <c r="CS67" s="93">
        <f t="shared" si="84"/>
        <v>255.3</v>
      </c>
      <c r="CT67" s="93">
        <f t="shared" si="85"/>
        <v>0</v>
      </c>
      <c r="CU67" s="93">
        <f t="shared" si="86"/>
        <v>0</v>
      </c>
      <c r="CV67" s="93">
        <f t="shared" si="87"/>
        <v>0</v>
      </c>
      <c r="CW67" s="93">
        <f t="shared" si="88"/>
        <v>255.3</v>
      </c>
      <c r="CX67" s="93">
        <f t="shared" si="89"/>
        <v>255.3</v>
      </c>
      <c r="CY67" s="93">
        <f t="shared" si="90"/>
        <v>0</v>
      </c>
      <c r="CZ67" s="93">
        <f t="shared" si="91"/>
        <v>0</v>
      </c>
      <c r="DA67" s="93">
        <f t="shared" si="92"/>
        <v>0</v>
      </c>
      <c r="DB67" s="93">
        <f t="shared" si="93"/>
        <v>255.3</v>
      </c>
      <c r="DC67" s="93">
        <f t="shared" si="94"/>
        <v>254.6</v>
      </c>
      <c r="DD67" s="92">
        <f t="shared" si="95"/>
        <v>0</v>
      </c>
      <c r="DE67" s="92">
        <f t="shared" si="96"/>
        <v>0</v>
      </c>
      <c r="DF67" s="92">
        <f t="shared" si="97"/>
        <v>0</v>
      </c>
      <c r="DG67" s="93">
        <f t="shared" si="98"/>
        <v>254.6</v>
      </c>
      <c r="DH67" s="93">
        <f t="shared" si="99"/>
        <v>255.3</v>
      </c>
      <c r="DI67" s="93">
        <f t="shared" si="100"/>
        <v>0</v>
      </c>
      <c r="DJ67" s="93">
        <f t="shared" si="101"/>
        <v>0</v>
      </c>
      <c r="DK67" s="93">
        <f t="shared" si="102"/>
        <v>0</v>
      </c>
      <c r="DL67" s="93">
        <f t="shared" si="103"/>
        <v>255.3</v>
      </c>
      <c r="DM67" s="93">
        <f t="shared" si="104"/>
        <v>255.3</v>
      </c>
      <c r="DN67" s="93">
        <f t="shared" si="105"/>
        <v>0</v>
      </c>
      <c r="DO67" s="93">
        <f t="shared" si="106"/>
        <v>0</v>
      </c>
      <c r="DP67" s="93">
        <f t="shared" si="107"/>
        <v>0</v>
      </c>
      <c r="DQ67" s="93">
        <f t="shared" si="108"/>
        <v>255.3</v>
      </c>
      <c r="DR67" s="155"/>
      <c r="DS67" s="14"/>
    </row>
    <row r="68" spans="1:123" s="15" customFormat="1" ht="34.5" customHeight="1" x14ac:dyDescent="0.25">
      <c r="A68" s="23" t="s">
        <v>157</v>
      </c>
      <c r="B68" s="24" t="s">
        <v>158</v>
      </c>
      <c r="C68" s="25" t="s">
        <v>167</v>
      </c>
      <c r="D68" s="26" t="s">
        <v>189</v>
      </c>
      <c r="E68" s="26" t="s">
        <v>198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29"/>
      <c r="AA68" s="229"/>
      <c r="AB68" s="229"/>
      <c r="AC68" s="229"/>
      <c r="AD68" s="229" t="s">
        <v>235</v>
      </c>
      <c r="AE68" s="230" t="s">
        <v>233</v>
      </c>
      <c r="AF68" s="231">
        <f t="shared" si="166"/>
        <v>40.1</v>
      </c>
      <c r="AG68" s="231">
        <f t="shared" si="167"/>
        <v>40.1</v>
      </c>
      <c r="AH68" s="231">
        <v>0</v>
      </c>
      <c r="AI68" s="231">
        <v>0</v>
      </c>
      <c r="AJ68" s="231">
        <v>0</v>
      </c>
      <c r="AK68" s="231">
        <v>0</v>
      </c>
      <c r="AL68" s="231">
        <v>0</v>
      </c>
      <c r="AM68" s="231">
        <v>0</v>
      </c>
      <c r="AN68" s="231">
        <v>40.1</v>
      </c>
      <c r="AO68" s="231">
        <v>40.1</v>
      </c>
      <c r="AP68" s="231">
        <f t="shared" si="158"/>
        <v>42.8</v>
      </c>
      <c r="AQ68" s="231">
        <v>0</v>
      </c>
      <c r="AR68" s="231">
        <v>0</v>
      </c>
      <c r="AS68" s="231">
        <v>0</v>
      </c>
      <c r="AT68" s="231">
        <v>42.8</v>
      </c>
      <c r="AU68" s="231">
        <f t="shared" si="159"/>
        <v>42.8</v>
      </c>
      <c r="AV68" s="231">
        <v>0</v>
      </c>
      <c r="AW68" s="231">
        <v>0</v>
      </c>
      <c r="AX68" s="231">
        <v>0</v>
      </c>
      <c r="AY68" s="231">
        <v>42.8</v>
      </c>
      <c r="AZ68" s="231">
        <f t="shared" si="160"/>
        <v>42.8</v>
      </c>
      <c r="BA68" s="231">
        <v>0</v>
      </c>
      <c r="BB68" s="231">
        <v>0</v>
      </c>
      <c r="BC68" s="231">
        <v>0</v>
      </c>
      <c r="BD68" s="231">
        <v>42.8</v>
      </c>
      <c r="BE68" s="231">
        <f t="shared" si="65"/>
        <v>42.8</v>
      </c>
      <c r="BF68" s="231">
        <f t="shared" si="66"/>
        <v>0</v>
      </c>
      <c r="BG68" s="231">
        <f t="shared" si="67"/>
        <v>0</v>
      </c>
      <c r="BH68" s="231">
        <f t="shared" si="68"/>
        <v>0</v>
      </c>
      <c r="BI68" s="231">
        <f t="shared" si="69"/>
        <v>42.8</v>
      </c>
      <c r="BJ68" s="231">
        <f t="shared" si="168"/>
        <v>40.1</v>
      </c>
      <c r="BK68" s="231">
        <f t="shared" si="169"/>
        <v>40.1</v>
      </c>
      <c r="BL68" s="231">
        <v>0</v>
      </c>
      <c r="BM68" s="231">
        <v>0</v>
      </c>
      <c r="BN68" s="231">
        <v>0</v>
      </c>
      <c r="BO68" s="231">
        <v>0</v>
      </c>
      <c r="BP68" s="231">
        <v>0</v>
      </c>
      <c r="BQ68" s="231">
        <v>0</v>
      </c>
      <c r="BR68" s="231">
        <v>40.1</v>
      </c>
      <c r="BS68" s="231">
        <v>40.1</v>
      </c>
      <c r="BT68" s="231">
        <f t="shared" si="163"/>
        <v>42.8</v>
      </c>
      <c r="BU68" s="231">
        <v>0</v>
      </c>
      <c r="BV68" s="231">
        <v>0</v>
      </c>
      <c r="BW68" s="231">
        <v>0</v>
      </c>
      <c r="BX68" s="231">
        <v>42.8</v>
      </c>
      <c r="BY68" s="231">
        <f t="shared" si="164"/>
        <v>42.8</v>
      </c>
      <c r="BZ68" s="231">
        <v>0</v>
      </c>
      <c r="CA68" s="231">
        <v>0</v>
      </c>
      <c r="CB68" s="231">
        <v>0</v>
      </c>
      <c r="CC68" s="231">
        <v>42.8</v>
      </c>
      <c r="CD68" s="231">
        <f t="shared" si="165"/>
        <v>42.8</v>
      </c>
      <c r="CE68" s="231">
        <v>0</v>
      </c>
      <c r="CF68" s="231">
        <v>0</v>
      </c>
      <c r="CG68" s="231">
        <v>0</v>
      </c>
      <c r="CH68" s="231">
        <v>42.8</v>
      </c>
      <c r="CI68" s="93">
        <f t="shared" si="74"/>
        <v>42.8</v>
      </c>
      <c r="CJ68" s="93">
        <f t="shared" si="75"/>
        <v>0</v>
      </c>
      <c r="CK68" s="93">
        <f t="shared" si="76"/>
        <v>0</v>
      </c>
      <c r="CL68" s="93">
        <f t="shared" si="77"/>
        <v>0</v>
      </c>
      <c r="CM68" s="93">
        <f t="shared" si="78"/>
        <v>42.8</v>
      </c>
      <c r="CN68" s="93">
        <f t="shared" si="79"/>
        <v>40.1</v>
      </c>
      <c r="CO68" s="92">
        <f t="shared" si="80"/>
        <v>0</v>
      </c>
      <c r="CP68" s="93">
        <f t="shared" si="81"/>
        <v>0</v>
      </c>
      <c r="CQ68" s="92">
        <f t="shared" si="82"/>
        <v>0</v>
      </c>
      <c r="CR68" s="93">
        <f t="shared" si="83"/>
        <v>40.1</v>
      </c>
      <c r="CS68" s="93">
        <f t="shared" si="84"/>
        <v>42.8</v>
      </c>
      <c r="CT68" s="93">
        <f t="shared" si="85"/>
        <v>0</v>
      </c>
      <c r="CU68" s="93">
        <f t="shared" si="86"/>
        <v>0</v>
      </c>
      <c r="CV68" s="93">
        <f t="shared" si="87"/>
        <v>0</v>
      </c>
      <c r="CW68" s="93">
        <f t="shared" si="88"/>
        <v>42.8</v>
      </c>
      <c r="CX68" s="93">
        <f t="shared" si="89"/>
        <v>42.8</v>
      </c>
      <c r="CY68" s="93">
        <f t="shared" si="90"/>
        <v>0</v>
      </c>
      <c r="CZ68" s="93">
        <f t="shared" si="91"/>
        <v>0</v>
      </c>
      <c r="DA68" s="93">
        <f t="shared" si="92"/>
        <v>0</v>
      </c>
      <c r="DB68" s="93">
        <f t="shared" si="93"/>
        <v>42.8</v>
      </c>
      <c r="DC68" s="93">
        <f t="shared" si="94"/>
        <v>40.1</v>
      </c>
      <c r="DD68" s="92">
        <f t="shared" si="95"/>
        <v>0</v>
      </c>
      <c r="DE68" s="92">
        <f t="shared" si="96"/>
        <v>0</v>
      </c>
      <c r="DF68" s="92">
        <f t="shared" si="97"/>
        <v>0</v>
      </c>
      <c r="DG68" s="93">
        <f t="shared" si="98"/>
        <v>40.1</v>
      </c>
      <c r="DH68" s="93">
        <f t="shared" si="99"/>
        <v>42.8</v>
      </c>
      <c r="DI68" s="93">
        <f t="shared" si="100"/>
        <v>0</v>
      </c>
      <c r="DJ68" s="93">
        <f t="shared" si="101"/>
        <v>0</v>
      </c>
      <c r="DK68" s="93">
        <f t="shared" si="102"/>
        <v>0</v>
      </c>
      <c r="DL68" s="93">
        <f t="shared" si="103"/>
        <v>42.8</v>
      </c>
      <c r="DM68" s="93">
        <f t="shared" si="104"/>
        <v>42.8</v>
      </c>
      <c r="DN68" s="93">
        <f t="shared" si="105"/>
        <v>0</v>
      </c>
      <c r="DO68" s="93">
        <f t="shared" si="106"/>
        <v>0</v>
      </c>
      <c r="DP68" s="93">
        <f t="shared" si="107"/>
        <v>0</v>
      </c>
      <c r="DQ68" s="93">
        <f t="shared" si="108"/>
        <v>42.8</v>
      </c>
      <c r="DR68" s="87" t="s">
        <v>242</v>
      </c>
      <c r="DS68" s="14"/>
    </row>
    <row r="69" spans="1:123" s="15" customFormat="1" ht="30.75" customHeight="1" x14ac:dyDescent="0.25">
      <c r="A69" s="23" t="s">
        <v>159</v>
      </c>
      <c r="B69" s="24" t="s">
        <v>160</v>
      </c>
      <c r="C69" s="25" t="s">
        <v>167</v>
      </c>
      <c r="D69" s="26" t="s">
        <v>191</v>
      </c>
      <c r="E69" s="26" t="s">
        <v>198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29"/>
      <c r="AA69" s="229"/>
      <c r="AB69" s="229"/>
      <c r="AC69" s="229"/>
      <c r="AD69" s="229" t="s">
        <v>233</v>
      </c>
      <c r="AE69" s="230" t="s">
        <v>95</v>
      </c>
      <c r="AF69" s="231">
        <f t="shared" ref="AF69" si="170">AH69+AJ69+AL69+AN69</f>
        <v>0</v>
      </c>
      <c r="AG69" s="231">
        <f t="shared" ref="AG69" si="171">AI69+AK69+AM69+AO69</f>
        <v>0</v>
      </c>
      <c r="AH69" s="231">
        <v>0</v>
      </c>
      <c r="AI69" s="231">
        <v>0</v>
      </c>
      <c r="AJ69" s="231">
        <v>0</v>
      </c>
      <c r="AK69" s="231">
        <v>0</v>
      </c>
      <c r="AL69" s="231">
        <v>0</v>
      </c>
      <c r="AM69" s="231">
        <v>0</v>
      </c>
      <c r="AN69" s="231">
        <v>0</v>
      </c>
      <c r="AO69" s="231">
        <v>0</v>
      </c>
      <c r="AP69" s="231">
        <f t="shared" si="158"/>
        <v>222</v>
      </c>
      <c r="AQ69" s="231">
        <v>0</v>
      </c>
      <c r="AR69" s="231">
        <v>0</v>
      </c>
      <c r="AS69" s="231">
        <v>0</v>
      </c>
      <c r="AT69" s="231">
        <v>222</v>
      </c>
      <c r="AU69" s="231">
        <f t="shared" si="159"/>
        <v>0</v>
      </c>
      <c r="AV69" s="231">
        <v>0</v>
      </c>
      <c r="AW69" s="231">
        <v>0</v>
      </c>
      <c r="AX69" s="231">
        <v>0</v>
      </c>
      <c r="AY69" s="231">
        <v>0</v>
      </c>
      <c r="AZ69" s="231">
        <f t="shared" si="160"/>
        <v>0</v>
      </c>
      <c r="BA69" s="231">
        <v>0</v>
      </c>
      <c r="BB69" s="231">
        <v>0</v>
      </c>
      <c r="BC69" s="231">
        <v>0</v>
      </c>
      <c r="BD69" s="231">
        <v>0</v>
      </c>
      <c r="BE69" s="231">
        <f t="shared" si="65"/>
        <v>0</v>
      </c>
      <c r="BF69" s="231">
        <f t="shared" si="66"/>
        <v>0</v>
      </c>
      <c r="BG69" s="231">
        <f t="shared" si="67"/>
        <v>0</v>
      </c>
      <c r="BH69" s="231">
        <f t="shared" si="68"/>
        <v>0</v>
      </c>
      <c r="BI69" s="231">
        <f t="shared" si="69"/>
        <v>0</v>
      </c>
      <c r="BJ69" s="231">
        <f t="shared" ref="BJ69" si="172">BL69+BN69+BP69+BR69</f>
        <v>0</v>
      </c>
      <c r="BK69" s="231">
        <f t="shared" ref="BK69" si="173">BM69+BO69+BQ69+BS69</f>
        <v>0</v>
      </c>
      <c r="BL69" s="231">
        <v>0</v>
      </c>
      <c r="BM69" s="231">
        <v>0</v>
      </c>
      <c r="BN69" s="231">
        <v>0</v>
      </c>
      <c r="BO69" s="231">
        <v>0</v>
      </c>
      <c r="BP69" s="231">
        <v>0</v>
      </c>
      <c r="BQ69" s="231">
        <v>0</v>
      </c>
      <c r="BR69" s="231">
        <v>0</v>
      </c>
      <c r="BS69" s="231">
        <v>0</v>
      </c>
      <c r="BT69" s="231">
        <f t="shared" si="163"/>
        <v>222</v>
      </c>
      <c r="BU69" s="231">
        <v>0</v>
      </c>
      <c r="BV69" s="231">
        <v>0</v>
      </c>
      <c r="BW69" s="231">
        <v>0</v>
      </c>
      <c r="BX69" s="231">
        <v>222</v>
      </c>
      <c r="BY69" s="231">
        <f t="shared" si="164"/>
        <v>0</v>
      </c>
      <c r="BZ69" s="231">
        <v>0</v>
      </c>
      <c r="CA69" s="231">
        <v>0</v>
      </c>
      <c r="CB69" s="231">
        <v>0</v>
      </c>
      <c r="CC69" s="231">
        <v>0</v>
      </c>
      <c r="CD69" s="231">
        <f t="shared" si="165"/>
        <v>0</v>
      </c>
      <c r="CE69" s="231">
        <v>0</v>
      </c>
      <c r="CF69" s="231">
        <v>0</v>
      </c>
      <c r="CG69" s="231">
        <v>0</v>
      </c>
      <c r="CH69" s="231">
        <v>0</v>
      </c>
      <c r="CI69" s="93">
        <f t="shared" si="74"/>
        <v>0</v>
      </c>
      <c r="CJ69" s="93">
        <f t="shared" si="75"/>
        <v>0</v>
      </c>
      <c r="CK69" s="93">
        <f t="shared" si="76"/>
        <v>0</v>
      </c>
      <c r="CL69" s="93">
        <f t="shared" si="77"/>
        <v>0</v>
      </c>
      <c r="CM69" s="93">
        <f t="shared" si="78"/>
        <v>0</v>
      </c>
      <c r="CN69" s="93">
        <f t="shared" si="79"/>
        <v>0</v>
      </c>
      <c r="CO69" s="92">
        <f t="shared" si="80"/>
        <v>0</v>
      </c>
      <c r="CP69" s="93">
        <f t="shared" si="81"/>
        <v>0</v>
      </c>
      <c r="CQ69" s="92">
        <f t="shared" si="82"/>
        <v>0</v>
      </c>
      <c r="CR69" s="93">
        <f t="shared" si="83"/>
        <v>0</v>
      </c>
      <c r="CS69" s="93">
        <f t="shared" si="84"/>
        <v>222</v>
      </c>
      <c r="CT69" s="93">
        <f t="shared" si="85"/>
        <v>0</v>
      </c>
      <c r="CU69" s="93">
        <f t="shared" si="86"/>
        <v>0</v>
      </c>
      <c r="CV69" s="93">
        <f>AS69</f>
        <v>0</v>
      </c>
      <c r="CW69" s="93">
        <f t="shared" si="88"/>
        <v>222</v>
      </c>
      <c r="CX69" s="93">
        <f t="shared" si="89"/>
        <v>0</v>
      </c>
      <c r="CY69" s="93">
        <f t="shared" si="90"/>
        <v>0</v>
      </c>
      <c r="CZ69" s="93">
        <f t="shared" si="91"/>
        <v>0</v>
      </c>
      <c r="DA69" s="93">
        <f t="shared" si="92"/>
        <v>0</v>
      </c>
      <c r="DB69" s="93">
        <f t="shared" si="93"/>
        <v>0</v>
      </c>
      <c r="DC69" s="93">
        <f t="shared" si="94"/>
        <v>0</v>
      </c>
      <c r="DD69" s="92">
        <f t="shared" si="95"/>
        <v>0</v>
      </c>
      <c r="DE69" s="92">
        <f t="shared" si="96"/>
        <v>0</v>
      </c>
      <c r="DF69" s="92">
        <f t="shared" si="97"/>
        <v>0</v>
      </c>
      <c r="DG69" s="93">
        <f t="shared" si="98"/>
        <v>0</v>
      </c>
      <c r="DH69" s="93">
        <f t="shared" si="99"/>
        <v>222</v>
      </c>
      <c r="DI69" s="93">
        <f t="shared" si="100"/>
        <v>0</v>
      </c>
      <c r="DJ69" s="93">
        <f t="shared" si="101"/>
        <v>0</v>
      </c>
      <c r="DK69" s="93">
        <f t="shared" si="102"/>
        <v>0</v>
      </c>
      <c r="DL69" s="93">
        <f t="shared" si="103"/>
        <v>222</v>
      </c>
      <c r="DM69" s="93">
        <f t="shared" si="104"/>
        <v>0</v>
      </c>
      <c r="DN69" s="93">
        <f t="shared" si="105"/>
        <v>0</v>
      </c>
      <c r="DO69" s="93">
        <f t="shared" si="106"/>
        <v>0</v>
      </c>
      <c r="DP69" s="93">
        <f t="shared" si="107"/>
        <v>0</v>
      </c>
      <c r="DQ69" s="93">
        <f t="shared" si="108"/>
        <v>0</v>
      </c>
      <c r="DR69" s="82" t="s">
        <v>242</v>
      </c>
      <c r="DS69" s="14"/>
    </row>
    <row r="70" spans="1:123" s="15" customFormat="1" ht="27" customHeight="1" x14ac:dyDescent="0.25">
      <c r="A70" s="20" t="s">
        <v>161</v>
      </c>
      <c r="B70" s="21" t="s">
        <v>162</v>
      </c>
      <c r="C70" s="22" t="s">
        <v>77</v>
      </c>
      <c r="D70" s="22" t="s">
        <v>77</v>
      </c>
      <c r="E70" s="22" t="s">
        <v>77</v>
      </c>
      <c r="F70" s="22" t="s">
        <v>77</v>
      </c>
      <c r="G70" s="22" t="s">
        <v>77</v>
      </c>
      <c r="H70" s="22" t="s">
        <v>77</v>
      </c>
      <c r="I70" s="22" t="s">
        <v>77</v>
      </c>
      <c r="J70" s="22" t="s">
        <v>77</v>
      </c>
      <c r="K70" s="22" t="s">
        <v>77</v>
      </c>
      <c r="L70" s="22" t="s">
        <v>77</v>
      </c>
      <c r="M70" s="22" t="s">
        <v>77</v>
      </c>
      <c r="N70" s="22" t="s">
        <v>77</v>
      </c>
      <c r="O70" s="22" t="s">
        <v>77</v>
      </c>
      <c r="P70" s="22" t="s">
        <v>77</v>
      </c>
      <c r="Q70" s="22" t="s">
        <v>77</v>
      </c>
      <c r="R70" s="22" t="s">
        <v>77</v>
      </c>
      <c r="S70" s="22" t="s">
        <v>77</v>
      </c>
      <c r="T70" s="22" t="s">
        <v>77</v>
      </c>
      <c r="U70" s="22" t="s">
        <v>77</v>
      </c>
      <c r="V70" s="22" t="s">
        <v>77</v>
      </c>
      <c r="W70" s="22" t="s">
        <v>77</v>
      </c>
      <c r="X70" s="22" t="s">
        <v>77</v>
      </c>
      <c r="Y70" s="22" t="s">
        <v>77</v>
      </c>
      <c r="Z70" s="244" t="s">
        <v>77</v>
      </c>
      <c r="AA70" s="244" t="s">
        <v>77</v>
      </c>
      <c r="AB70" s="244" t="s">
        <v>77</v>
      </c>
      <c r="AC70" s="244" t="s">
        <v>77</v>
      </c>
      <c r="AD70" s="244" t="s">
        <v>77</v>
      </c>
      <c r="AE70" s="249" t="s">
        <v>77</v>
      </c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31">
        <f t="shared" si="159"/>
        <v>850</v>
      </c>
      <c r="AV70" s="231">
        <v>0</v>
      </c>
      <c r="AW70" s="231">
        <v>0</v>
      </c>
      <c r="AX70" s="231">
        <v>0</v>
      </c>
      <c r="AY70" s="247">
        <v>850</v>
      </c>
      <c r="AZ70" s="231">
        <f t="shared" si="160"/>
        <v>1600</v>
      </c>
      <c r="BA70" s="231">
        <v>0</v>
      </c>
      <c r="BB70" s="231">
        <v>0</v>
      </c>
      <c r="BC70" s="231">
        <v>0</v>
      </c>
      <c r="BD70" s="247">
        <v>1600</v>
      </c>
      <c r="BE70" s="231">
        <f t="shared" si="65"/>
        <v>1600</v>
      </c>
      <c r="BF70" s="231">
        <f t="shared" si="66"/>
        <v>0</v>
      </c>
      <c r="BG70" s="231">
        <f t="shared" si="67"/>
        <v>0</v>
      </c>
      <c r="BH70" s="231">
        <f t="shared" si="68"/>
        <v>0</v>
      </c>
      <c r="BI70" s="231">
        <f t="shared" si="69"/>
        <v>1600</v>
      </c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31">
        <f t="shared" si="163"/>
        <v>0</v>
      </c>
      <c r="BU70" s="247"/>
      <c r="BV70" s="247"/>
      <c r="BW70" s="247"/>
      <c r="BX70" s="247"/>
      <c r="BY70" s="231">
        <f t="shared" si="164"/>
        <v>850</v>
      </c>
      <c r="BZ70" s="231">
        <v>0</v>
      </c>
      <c r="CA70" s="231">
        <v>0</v>
      </c>
      <c r="CB70" s="231">
        <v>0</v>
      </c>
      <c r="CC70" s="247">
        <v>850</v>
      </c>
      <c r="CD70" s="231">
        <f t="shared" si="165"/>
        <v>1600</v>
      </c>
      <c r="CE70" s="231">
        <v>0</v>
      </c>
      <c r="CF70" s="231">
        <v>0</v>
      </c>
      <c r="CG70" s="231">
        <v>0</v>
      </c>
      <c r="CH70" s="247">
        <v>1600</v>
      </c>
      <c r="CI70" s="93">
        <f t="shared" si="74"/>
        <v>1600</v>
      </c>
      <c r="CJ70" s="93">
        <f t="shared" si="75"/>
        <v>0</v>
      </c>
      <c r="CK70" s="93">
        <f t="shared" si="76"/>
        <v>0</v>
      </c>
      <c r="CL70" s="93">
        <f t="shared" si="77"/>
        <v>0</v>
      </c>
      <c r="CM70" s="93">
        <f t="shared" si="78"/>
        <v>1600</v>
      </c>
      <c r="CN70" s="93">
        <f t="shared" si="79"/>
        <v>0</v>
      </c>
      <c r="CO70" s="92">
        <f t="shared" si="80"/>
        <v>0</v>
      </c>
      <c r="CP70" s="93">
        <f t="shared" si="81"/>
        <v>0</v>
      </c>
      <c r="CQ70" s="92">
        <f t="shared" si="82"/>
        <v>0</v>
      </c>
      <c r="CR70" s="93">
        <f t="shared" si="83"/>
        <v>0</v>
      </c>
      <c r="CS70" s="93">
        <f t="shared" si="84"/>
        <v>0</v>
      </c>
      <c r="CT70" s="93">
        <f t="shared" si="85"/>
        <v>0</v>
      </c>
      <c r="CU70" s="93">
        <f t="shared" si="86"/>
        <v>0</v>
      </c>
      <c r="CV70" s="93">
        <f t="shared" si="87"/>
        <v>0</v>
      </c>
      <c r="CW70" s="93">
        <f t="shared" si="88"/>
        <v>0</v>
      </c>
      <c r="CX70" s="93">
        <f t="shared" si="89"/>
        <v>850</v>
      </c>
      <c r="CY70" s="93">
        <f t="shared" si="90"/>
        <v>0</v>
      </c>
      <c r="CZ70" s="93">
        <f t="shared" si="91"/>
        <v>0</v>
      </c>
      <c r="DA70" s="93">
        <f t="shared" si="92"/>
        <v>0</v>
      </c>
      <c r="DB70" s="93">
        <f t="shared" si="93"/>
        <v>850</v>
      </c>
      <c r="DC70" s="93">
        <f t="shared" si="94"/>
        <v>0</v>
      </c>
      <c r="DD70" s="92">
        <f t="shared" si="95"/>
        <v>0</v>
      </c>
      <c r="DE70" s="92">
        <f t="shared" si="96"/>
        <v>0</v>
      </c>
      <c r="DF70" s="92">
        <f t="shared" si="97"/>
        <v>0</v>
      </c>
      <c r="DG70" s="93">
        <f t="shared" si="98"/>
        <v>0</v>
      </c>
      <c r="DH70" s="93">
        <f t="shared" si="99"/>
        <v>0</v>
      </c>
      <c r="DI70" s="93">
        <f t="shared" si="100"/>
        <v>0</v>
      </c>
      <c r="DJ70" s="93">
        <f t="shared" si="101"/>
        <v>0</v>
      </c>
      <c r="DK70" s="93">
        <f t="shared" si="102"/>
        <v>0</v>
      </c>
      <c r="DL70" s="93">
        <f t="shared" si="103"/>
        <v>0</v>
      </c>
      <c r="DM70" s="93">
        <f t="shared" si="104"/>
        <v>850</v>
      </c>
      <c r="DN70" s="93">
        <f t="shared" si="105"/>
        <v>0</v>
      </c>
      <c r="DO70" s="93">
        <f t="shared" si="106"/>
        <v>0</v>
      </c>
      <c r="DP70" s="93">
        <f t="shared" si="107"/>
        <v>0</v>
      </c>
      <c r="DQ70" s="93">
        <f t="shared" si="108"/>
        <v>850</v>
      </c>
      <c r="DR70" s="82" t="s">
        <v>242</v>
      </c>
      <c r="DS70" s="14"/>
    </row>
    <row r="71" spans="1:123" s="58" customFormat="1" ht="15" customHeight="1" x14ac:dyDescent="0.25">
      <c r="A71" s="53" t="s">
        <v>163</v>
      </c>
      <c r="B71" s="54" t="s">
        <v>164</v>
      </c>
      <c r="C71" s="55" t="s">
        <v>77</v>
      </c>
      <c r="D71" s="55" t="s">
        <v>77</v>
      </c>
      <c r="E71" s="55" t="s">
        <v>77</v>
      </c>
      <c r="F71" s="55" t="s">
        <v>77</v>
      </c>
      <c r="G71" s="55" t="s">
        <v>77</v>
      </c>
      <c r="H71" s="55" t="s">
        <v>77</v>
      </c>
      <c r="I71" s="55" t="s">
        <v>77</v>
      </c>
      <c r="J71" s="55" t="s">
        <v>77</v>
      </c>
      <c r="K71" s="55" t="s">
        <v>77</v>
      </c>
      <c r="L71" s="55" t="s">
        <v>77</v>
      </c>
      <c r="M71" s="55" t="s">
        <v>77</v>
      </c>
      <c r="N71" s="55" t="s">
        <v>77</v>
      </c>
      <c r="O71" s="55" t="s">
        <v>77</v>
      </c>
      <c r="P71" s="55" t="s">
        <v>77</v>
      </c>
      <c r="Q71" s="55" t="s">
        <v>77</v>
      </c>
      <c r="R71" s="55" t="s">
        <v>77</v>
      </c>
      <c r="S71" s="55" t="s">
        <v>77</v>
      </c>
      <c r="T71" s="55" t="s">
        <v>77</v>
      </c>
      <c r="U71" s="55" t="s">
        <v>77</v>
      </c>
      <c r="V71" s="55" t="s">
        <v>77</v>
      </c>
      <c r="W71" s="55" t="s">
        <v>77</v>
      </c>
      <c r="X71" s="55" t="s">
        <v>77</v>
      </c>
      <c r="Y71" s="55" t="s">
        <v>77</v>
      </c>
      <c r="Z71" s="211" t="s">
        <v>77</v>
      </c>
      <c r="AA71" s="211" t="s">
        <v>77</v>
      </c>
      <c r="AB71" s="211" t="s">
        <v>77</v>
      </c>
      <c r="AC71" s="211" t="s">
        <v>77</v>
      </c>
      <c r="AD71" s="211" t="s">
        <v>77</v>
      </c>
      <c r="AE71" s="211" t="s">
        <v>77</v>
      </c>
      <c r="AF71" s="250">
        <f t="shared" ref="AF71:BK71" si="174">AF27+AF49+AF58+AF70</f>
        <v>54243.7</v>
      </c>
      <c r="AG71" s="250">
        <f t="shared" si="174"/>
        <v>51890.500000000007</v>
      </c>
      <c r="AH71" s="250">
        <f t="shared" si="174"/>
        <v>2742.3</v>
      </c>
      <c r="AI71" s="250">
        <f t="shared" si="174"/>
        <v>2728.3</v>
      </c>
      <c r="AJ71" s="250">
        <f t="shared" si="174"/>
        <v>23457.9</v>
      </c>
      <c r="AK71" s="250">
        <f t="shared" si="174"/>
        <v>22477.7</v>
      </c>
      <c r="AL71" s="250">
        <f t="shared" si="174"/>
        <v>0</v>
      </c>
      <c r="AM71" s="250">
        <f t="shared" si="174"/>
        <v>0</v>
      </c>
      <c r="AN71" s="250">
        <f t="shared" si="174"/>
        <v>28043.5</v>
      </c>
      <c r="AO71" s="250">
        <f t="shared" si="174"/>
        <v>26684.5</v>
      </c>
      <c r="AP71" s="250">
        <f t="shared" si="174"/>
        <v>35821.899999999994</v>
      </c>
      <c r="AQ71" s="250">
        <f t="shared" si="174"/>
        <v>267.2</v>
      </c>
      <c r="AR71" s="250">
        <f t="shared" si="174"/>
        <v>5074.6000000000004</v>
      </c>
      <c r="AS71" s="250">
        <f t="shared" si="174"/>
        <v>0</v>
      </c>
      <c r="AT71" s="250">
        <f t="shared" si="174"/>
        <v>30480.100000000006</v>
      </c>
      <c r="AU71" s="250">
        <f t="shared" si="174"/>
        <v>34924.199999999997</v>
      </c>
      <c r="AV71" s="250">
        <f t="shared" si="174"/>
        <v>271.60000000000002</v>
      </c>
      <c r="AW71" s="250">
        <f t="shared" si="174"/>
        <v>475.4</v>
      </c>
      <c r="AX71" s="250">
        <f t="shared" si="174"/>
        <v>0</v>
      </c>
      <c r="AY71" s="250">
        <f t="shared" si="174"/>
        <v>34177.199999999997</v>
      </c>
      <c r="AZ71" s="250">
        <f t="shared" si="174"/>
        <v>43086.8</v>
      </c>
      <c r="BA71" s="250">
        <f t="shared" si="174"/>
        <v>285.8</v>
      </c>
      <c r="BB71" s="250">
        <f t="shared" si="174"/>
        <v>10997.4</v>
      </c>
      <c r="BC71" s="250">
        <f t="shared" si="174"/>
        <v>0</v>
      </c>
      <c r="BD71" s="250">
        <f t="shared" si="174"/>
        <v>31803.599999999999</v>
      </c>
      <c r="BE71" s="250">
        <f t="shared" si="174"/>
        <v>43086.8</v>
      </c>
      <c r="BF71" s="250">
        <f t="shared" si="174"/>
        <v>285.8</v>
      </c>
      <c r="BG71" s="250">
        <f t="shared" si="174"/>
        <v>10997.4</v>
      </c>
      <c r="BH71" s="250">
        <f t="shared" si="174"/>
        <v>0</v>
      </c>
      <c r="BI71" s="250">
        <f t="shared" si="174"/>
        <v>31803.599999999999</v>
      </c>
      <c r="BJ71" s="250">
        <f t="shared" si="174"/>
        <v>36763.199999999997</v>
      </c>
      <c r="BK71" s="250">
        <f t="shared" si="174"/>
        <v>34413.700000000004</v>
      </c>
      <c r="BL71" s="250">
        <f t="shared" ref="BL71:CQ71" si="175">BL27+BL49+BL58+BL70</f>
        <v>2694.6</v>
      </c>
      <c r="BM71" s="250">
        <f t="shared" si="175"/>
        <v>2680.6</v>
      </c>
      <c r="BN71" s="250">
        <f t="shared" si="175"/>
        <v>8233.3000000000011</v>
      </c>
      <c r="BO71" s="250">
        <f t="shared" si="175"/>
        <v>7253.0999999999995</v>
      </c>
      <c r="BP71" s="250">
        <f t="shared" si="175"/>
        <v>0</v>
      </c>
      <c r="BQ71" s="250">
        <f t="shared" si="175"/>
        <v>0</v>
      </c>
      <c r="BR71" s="250">
        <f t="shared" si="175"/>
        <v>25835.3</v>
      </c>
      <c r="BS71" s="250">
        <f t="shared" si="175"/>
        <v>24480</v>
      </c>
      <c r="BT71" s="250">
        <f t="shared" si="175"/>
        <v>32793.100000000006</v>
      </c>
      <c r="BU71" s="250">
        <f t="shared" si="175"/>
        <v>267.2</v>
      </c>
      <c r="BV71" s="250">
        <f t="shared" si="175"/>
        <v>4671.1000000000004</v>
      </c>
      <c r="BW71" s="250">
        <f t="shared" si="175"/>
        <v>0</v>
      </c>
      <c r="BX71" s="250">
        <f t="shared" si="175"/>
        <v>27854.800000000003</v>
      </c>
      <c r="BY71" s="250">
        <f t="shared" si="175"/>
        <v>28849.800000000003</v>
      </c>
      <c r="BZ71" s="250">
        <f t="shared" si="175"/>
        <v>271.60000000000002</v>
      </c>
      <c r="CA71" s="250">
        <f t="shared" si="175"/>
        <v>471.9</v>
      </c>
      <c r="CB71" s="250">
        <f t="shared" si="175"/>
        <v>0</v>
      </c>
      <c r="CC71" s="250">
        <f t="shared" si="175"/>
        <v>28106.300000000003</v>
      </c>
      <c r="CD71" s="250">
        <f t="shared" si="175"/>
        <v>42539.500000000007</v>
      </c>
      <c r="CE71" s="250">
        <f t="shared" si="175"/>
        <v>285.8</v>
      </c>
      <c r="CF71" s="250">
        <f t="shared" si="175"/>
        <v>11448.9</v>
      </c>
      <c r="CG71" s="250">
        <f t="shared" si="175"/>
        <v>0</v>
      </c>
      <c r="CH71" s="250">
        <f t="shared" si="175"/>
        <v>30804.800000000003</v>
      </c>
      <c r="CI71" s="104">
        <f t="shared" si="74"/>
        <v>42539.500000000007</v>
      </c>
      <c r="CJ71" s="104">
        <f t="shared" si="75"/>
        <v>285.8</v>
      </c>
      <c r="CK71" s="104">
        <f t="shared" si="76"/>
        <v>11448.9</v>
      </c>
      <c r="CL71" s="104">
        <f t="shared" si="77"/>
        <v>0</v>
      </c>
      <c r="CM71" s="104">
        <f t="shared" si="78"/>
        <v>30804.800000000003</v>
      </c>
      <c r="CN71" s="104">
        <f t="shared" si="79"/>
        <v>51890.500000000007</v>
      </c>
      <c r="CO71" s="105">
        <f t="shared" si="80"/>
        <v>2728.3</v>
      </c>
      <c r="CP71" s="104">
        <f t="shared" si="81"/>
        <v>22477.7</v>
      </c>
      <c r="CQ71" s="105">
        <f t="shared" si="82"/>
        <v>0</v>
      </c>
      <c r="CR71" s="104">
        <f t="shared" si="83"/>
        <v>26684.5</v>
      </c>
      <c r="CS71" s="104">
        <f t="shared" si="84"/>
        <v>35821.899999999994</v>
      </c>
      <c r="CT71" s="104">
        <f t="shared" si="85"/>
        <v>267.2</v>
      </c>
      <c r="CU71" s="104">
        <f t="shared" si="86"/>
        <v>5074.6000000000004</v>
      </c>
      <c r="CV71" s="104">
        <f t="shared" si="87"/>
        <v>0</v>
      </c>
      <c r="CW71" s="104">
        <f t="shared" si="88"/>
        <v>30480.100000000006</v>
      </c>
      <c r="CX71" s="104">
        <f t="shared" si="89"/>
        <v>34924.199999999997</v>
      </c>
      <c r="CY71" s="104">
        <f t="shared" si="90"/>
        <v>271.60000000000002</v>
      </c>
      <c r="CZ71" s="104">
        <f t="shared" si="91"/>
        <v>475.4</v>
      </c>
      <c r="DA71" s="104">
        <f t="shared" si="92"/>
        <v>0</v>
      </c>
      <c r="DB71" s="104">
        <f t="shared" si="93"/>
        <v>34177.199999999997</v>
      </c>
      <c r="DC71" s="104">
        <f t="shared" si="94"/>
        <v>34413.700000000004</v>
      </c>
      <c r="DD71" s="105">
        <f t="shared" si="95"/>
        <v>2680.6</v>
      </c>
      <c r="DE71" s="105">
        <f t="shared" si="96"/>
        <v>7253.0999999999995</v>
      </c>
      <c r="DF71" s="105">
        <f t="shared" si="97"/>
        <v>0</v>
      </c>
      <c r="DG71" s="104">
        <f t="shared" si="98"/>
        <v>24480</v>
      </c>
      <c r="DH71" s="104">
        <f t="shared" si="99"/>
        <v>32793.100000000006</v>
      </c>
      <c r="DI71" s="104">
        <f t="shared" si="100"/>
        <v>267.2</v>
      </c>
      <c r="DJ71" s="104">
        <f t="shared" si="101"/>
        <v>4671.1000000000004</v>
      </c>
      <c r="DK71" s="104">
        <f t="shared" si="102"/>
        <v>0</v>
      </c>
      <c r="DL71" s="104">
        <f t="shared" si="103"/>
        <v>27854.800000000003</v>
      </c>
      <c r="DM71" s="104">
        <f t="shared" si="104"/>
        <v>28849.800000000003</v>
      </c>
      <c r="DN71" s="104">
        <f t="shared" si="105"/>
        <v>271.60000000000002</v>
      </c>
      <c r="DO71" s="104">
        <f t="shared" si="106"/>
        <v>471.9</v>
      </c>
      <c r="DP71" s="104">
        <f t="shared" si="107"/>
        <v>0</v>
      </c>
      <c r="DQ71" s="104">
        <f t="shared" si="108"/>
        <v>28106.300000000003</v>
      </c>
      <c r="DR71" s="56" t="s">
        <v>78</v>
      </c>
      <c r="DS71" s="57"/>
    </row>
    <row r="72" spans="1:123" s="58" customFormat="1" ht="16.5" customHeight="1" x14ac:dyDescent="0.25">
      <c r="A72" s="53" t="s">
        <v>165</v>
      </c>
      <c r="B72" s="54" t="s">
        <v>166</v>
      </c>
      <c r="C72" s="55" t="s">
        <v>77</v>
      </c>
      <c r="D72" s="55" t="s">
        <v>77</v>
      </c>
      <c r="E72" s="55" t="s">
        <v>77</v>
      </c>
      <c r="F72" s="55" t="s">
        <v>77</v>
      </c>
      <c r="G72" s="55" t="s">
        <v>77</v>
      </c>
      <c r="H72" s="55" t="s">
        <v>77</v>
      </c>
      <c r="I72" s="55" t="s">
        <v>77</v>
      </c>
      <c r="J72" s="55" t="s">
        <v>77</v>
      </c>
      <c r="K72" s="55" t="s">
        <v>77</v>
      </c>
      <c r="L72" s="55" t="s">
        <v>77</v>
      </c>
      <c r="M72" s="55" t="s">
        <v>77</v>
      </c>
      <c r="N72" s="55" t="s">
        <v>77</v>
      </c>
      <c r="O72" s="55" t="s">
        <v>77</v>
      </c>
      <c r="P72" s="55" t="s">
        <v>77</v>
      </c>
      <c r="Q72" s="55" t="s">
        <v>77</v>
      </c>
      <c r="R72" s="55" t="s">
        <v>77</v>
      </c>
      <c r="S72" s="55" t="s">
        <v>77</v>
      </c>
      <c r="T72" s="55" t="s">
        <v>77</v>
      </c>
      <c r="U72" s="55" t="s">
        <v>77</v>
      </c>
      <c r="V72" s="55" t="s">
        <v>77</v>
      </c>
      <c r="W72" s="55" t="s">
        <v>77</v>
      </c>
      <c r="X72" s="55" t="s">
        <v>77</v>
      </c>
      <c r="Y72" s="55" t="s">
        <v>77</v>
      </c>
      <c r="Z72" s="211" t="s">
        <v>77</v>
      </c>
      <c r="AA72" s="211" t="s">
        <v>77</v>
      </c>
      <c r="AB72" s="211" t="s">
        <v>77</v>
      </c>
      <c r="AC72" s="211" t="s">
        <v>77</v>
      </c>
      <c r="AD72" s="211" t="s">
        <v>77</v>
      </c>
      <c r="AE72" s="211" t="s">
        <v>77</v>
      </c>
      <c r="AF72" s="212">
        <f>AF71+AF63</f>
        <v>54838.799999999996</v>
      </c>
      <c r="AG72" s="212">
        <f t="shared" ref="AG72:CH72" si="176">AG71+AG63</f>
        <v>52485.600000000006</v>
      </c>
      <c r="AH72" s="212">
        <f t="shared" si="176"/>
        <v>2742.3</v>
      </c>
      <c r="AI72" s="212">
        <f t="shared" si="176"/>
        <v>2728.3</v>
      </c>
      <c r="AJ72" s="212">
        <f t="shared" si="176"/>
        <v>23457.9</v>
      </c>
      <c r="AK72" s="212">
        <f t="shared" si="176"/>
        <v>22477.7</v>
      </c>
      <c r="AL72" s="212">
        <f t="shared" si="176"/>
        <v>0</v>
      </c>
      <c r="AM72" s="212">
        <f t="shared" si="176"/>
        <v>0</v>
      </c>
      <c r="AN72" s="212">
        <f t="shared" si="176"/>
        <v>28638.6</v>
      </c>
      <c r="AO72" s="212">
        <f t="shared" si="176"/>
        <v>27279.599999999999</v>
      </c>
      <c r="AP72" s="212">
        <f t="shared" si="176"/>
        <v>36654.699999999997</v>
      </c>
      <c r="AQ72" s="212">
        <f t="shared" si="176"/>
        <v>267.2</v>
      </c>
      <c r="AR72" s="212">
        <f t="shared" si="176"/>
        <v>5074.6000000000004</v>
      </c>
      <c r="AS72" s="212">
        <f t="shared" si="176"/>
        <v>0</v>
      </c>
      <c r="AT72" s="212">
        <f t="shared" si="176"/>
        <v>31312.900000000005</v>
      </c>
      <c r="AU72" s="212">
        <f t="shared" si="176"/>
        <v>35535</v>
      </c>
      <c r="AV72" s="212">
        <f t="shared" si="176"/>
        <v>271.60000000000002</v>
      </c>
      <c r="AW72" s="212">
        <f t="shared" si="176"/>
        <v>475.4</v>
      </c>
      <c r="AX72" s="212">
        <f t="shared" si="176"/>
        <v>0</v>
      </c>
      <c r="AY72" s="212">
        <f t="shared" si="176"/>
        <v>34788</v>
      </c>
      <c r="AZ72" s="212">
        <f>AZ71+AZ63</f>
        <v>43697.600000000006</v>
      </c>
      <c r="BA72" s="212">
        <f t="shared" si="176"/>
        <v>285.8</v>
      </c>
      <c r="BB72" s="212">
        <f t="shared" si="176"/>
        <v>10997.4</v>
      </c>
      <c r="BC72" s="212">
        <f t="shared" si="176"/>
        <v>0</v>
      </c>
      <c r="BD72" s="212">
        <f t="shared" si="176"/>
        <v>32414.399999999998</v>
      </c>
      <c r="BE72" s="212">
        <f t="shared" si="176"/>
        <v>43697.600000000006</v>
      </c>
      <c r="BF72" s="212">
        <f t="shared" si="176"/>
        <v>285.8</v>
      </c>
      <c r="BG72" s="212">
        <f t="shared" si="176"/>
        <v>10997.4</v>
      </c>
      <c r="BH72" s="212">
        <f t="shared" si="176"/>
        <v>0</v>
      </c>
      <c r="BI72" s="212">
        <f t="shared" si="176"/>
        <v>32414.399999999998</v>
      </c>
      <c r="BJ72" s="212">
        <f t="shared" si="176"/>
        <v>37358.299999999996</v>
      </c>
      <c r="BK72" s="212">
        <f t="shared" si="176"/>
        <v>35008.800000000003</v>
      </c>
      <c r="BL72" s="212">
        <f t="shared" si="176"/>
        <v>2694.6</v>
      </c>
      <c r="BM72" s="212">
        <f t="shared" si="176"/>
        <v>2680.6</v>
      </c>
      <c r="BN72" s="212">
        <f t="shared" si="176"/>
        <v>8233.3000000000011</v>
      </c>
      <c r="BO72" s="212">
        <f t="shared" si="176"/>
        <v>7253.0999999999995</v>
      </c>
      <c r="BP72" s="212">
        <f t="shared" si="176"/>
        <v>0</v>
      </c>
      <c r="BQ72" s="212">
        <f t="shared" si="176"/>
        <v>0</v>
      </c>
      <c r="BR72" s="212">
        <f t="shared" si="176"/>
        <v>26430.399999999998</v>
      </c>
      <c r="BS72" s="212">
        <f t="shared" si="176"/>
        <v>25075.1</v>
      </c>
      <c r="BT72" s="212">
        <f t="shared" si="176"/>
        <v>33625.900000000009</v>
      </c>
      <c r="BU72" s="212">
        <f t="shared" si="176"/>
        <v>267.2</v>
      </c>
      <c r="BV72" s="212">
        <f t="shared" si="176"/>
        <v>4671.1000000000004</v>
      </c>
      <c r="BW72" s="212">
        <f t="shared" si="176"/>
        <v>0</v>
      </c>
      <c r="BX72" s="212">
        <f t="shared" si="176"/>
        <v>28687.600000000002</v>
      </c>
      <c r="BY72" s="212">
        <f t="shared" si="176"/>
        <v>29460.600000000002</v>
      </c>
      <c r="BZ72" s="212">
        <f t="shared" si="176"/>
        <v>271.60000000000002</v>
      </c>
      <c r="CA72" s="212">
        <f t="shared" si="176"/>
        <v>471.9</v>
      </c>
      <c r="CB72" s="212">
        <f t="shared" si="176"/>
        <v>0</v>
      </c>
      <c r="CC72" s="212">
        <f t="shared" si="176"/>
        <v>28717.100000000002</v>
      </c>
      <c r="CD72" s="212">
        <f t="shared" si="176"/>
        <v>43150.30000000001</v>
      </c>
      <c r="CE72" s="212">
        <f t="shared" si="176"/>
        <v>285.8</v>
      </c>
      <c r="CF72" s="212">
        <f t="shared" si="176"/>
        <v>11448.9</v>
      </c>
      <c r="CG72" s="212">
        <f t="shared" si="176"/>
        <v>0</v>
      </c>
      <c r="CH72" s="212">
        <f t="shared" si="176"/>
        <v>31415.600000000002</v>
      </c>
      <c r="CI72" s="104">
        <f t="shared" si="74"/>
        <v>43150.30000000001</v>
      </c>
      <c r="CJ72" s="104">
        <f t="shared" si="75"/>
        <v>285.8</v>
      </c>
      <c r="CK72" s="104">
        <f t="shared" si="76"/>
        <v>11448.9</v>
      </c>
      <c r="CL72" s="104">
        <f t="shared" si="77"/>
        <v>0</v>
      </c>
      <c r="CM72" s="104">
        <f t="shared" si="78"/>
        <v>31415.600000000002</v>
      </c>
      <c r="CN72" s="104">
        <f t="shared" si="79"/>
        <v>52485.600000000006</v>
      </c>
      <c r="CO72" s="105">
        <f t="shared" si="80"/>
        <v>2728.3</v>
      </c>
      <c r="CP72" s="104">
        <f t="shared" si="81"/>
        <v>22477.7</v>
      </c>
      <c r="CQ72" s="105">
        <f t="shared" si="82"/>
        <v>0</v>
      </c>
      <c r="CR72" s="104">
        <f t="shared" si="83"/>
        <v>27279.599999999999</v>
      </c>
      <c r="CS72" s="104">
        <f t="shared" si="84"/>
        <v>36654.699999999997</v>
      </c>
      <c r="CT72" s="104">
        <f t="shared" si="85"/>
        <v>267.2</v>
      </c>
      <c r="CU72" s="104">
        <f t="shared" si="86"/>
        <v>5074.6000000000004</v>
      </c>
      <c r="CV72" s="104">
        <f t="shared" si="87"/>
        <v>0</v>
      </c>
      <c r="CW72" s="104">
        <f t="shared" si="88"/>
        <v>31312.900000000005</v>
      </c>
      <c r="CX72" s="104">
        <f t="shared" si="89"/>
        <v>35535</v>
      </c>
      <c r="CY72" s="104">
        <f t="shared" si="90"/>
        <v>271.60000000000002</v>
      </c>
      <c r="CZ72" s="104">
        <f t="shared" si="91"/>
        <v>475.4</v>
      </c>
      <c r="DA72" s="104">
        <f t="shared" si="92"/>
        <v>0</v>
      </c>
      <c r="DB72" s="104">
        <f t="shared" si="93"/>
        <v>34788</v>
      </c>
      <c r="DC72" s="104">
        <f t="shared" si="94"/>
        <v>35008.800000000003</v>
      </c>
      <c r="DD72" s="105">
        <f t="shared" si="95"/>
        <v>2680.6</v>
      </c>
      <c r="DE72" s="105">
        <f t="shared" si="96"/>
        <v>7253.0999999999995</v>
      </c>
      <c r="DF72" s="105">
        <f t="shared" si="97"/>
        <v>0</v>
      </c>
      <c r="DG72" s="104">
        <f t="shared" si="98"/>
        <v>25075.1</v>
      </c>
      <c r="DH72" s="104">
        <f t="shared" si="99"/>
        <v>33625.900000000009</v>
      </c>
      <c r="DI72" s="104">
        <f t="shared" si="100"/>
        <v>267.2</v>
      </c>
      <c r="DJ72" s="104">
        <f t="shared" si="101"/>
        <v>4671.1000000000004</v>
      </c>
      <c r="DK72" s="104">
        <f t="shared" si="102"/>
        <v>0</v>
      </c>
      <c r="DL72" s="104">
        <f t="shared" si="103"/>
        <v>28687.600000000002</v>
      </c>
      <c r="DM72" s="104">
        <f t="shared" si="104"/>
        <v>29460.600000000002</v>
      </c>
      <c r="DN72" s="104">
        <f t="shared" si="105"/>
        <v>271.60000000000002</v>
      </c>
      <c r="DO72" s="104">
        <f t="shared" si="106"/>
        <v>471.9</v>
      </c>
      <c r="DP72" s="104">
        <f t="shared" si="107"/>
        <v>0</v>
      </c>
      <c r="DQ72" s="104">
        <f t="shared" si="108"/>
        <v>28717.100000000002</v>
      </c>
      <c r="DR72" s="56" t="s">
        <v>78</v>
      </c>
      <c r="DS72" s="57"/>
    </row>
    <row r="73" spans="1:123" s="15" customFormat="1" x14ac:dyDescent="0.25">
      <c r="A73" s="29"/>
      <c r="B73" s="30"/>
      <c r="C73" s="31"/>
      <c r="D73" s="32"/>
      <c r="E73" s="31"/>
      <c r="F73" s="31"/>
      <c r="G73" s="31"/>
      <c r="H73" s="31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3"/>
      <c r="V73" s="33"/>
      <c r="W73" s="33"/>
      <c r="X73" s="33"/>
      <c r="Y73" s="33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1"/>
      <c r="CC73" s="251"/>
      <c r="CD73" s="251"/>
      <c r="CE73" s="251"/>
      <c r="CF73" s="251"/>
      <c r="CG73" s="251"/>
      <c r="CH73" s="251"/>
      <c r="CI73" s="94"/>
      <c r="CJ73" s="94"/>
      <c r="CK73" s="94"/>
      <c r="CL73" s="94"/>
      <c r="CM73" s="94"/>
      <c r="CN73" s="94"/>
      <c r="CO73" s="94"/>
      <c r="CP73" s="94"/>
      <c r="CQ73" s="94"/>
      <c r="CR73" s="110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34"/>
      <c r="DS73" s="34"/>
    </row>
    <row r="74" spans="1:123" s="15" customFormat="1" ht="15" customHeight="1" x14ac:dyDescent="0.25">
      <c r="A74" s="35"/>
      <c r="B74" s="36"/>
      <c r="C74" s="37"/>
      <c r="D74" s="34"/>
      <c r="E74" s="37"/>
      <c r="F74" s="37"/>
      <c r="G74" s="37"/>
      <c r="H74" s="3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8"/>
      <c r="V74" s="38"/>
      <c r="W74" s="38"/>
      <c r="X74" s="38"/>
      <c r="Y74" s="38"/>
      <c r="Z74" s="252"/>
      <c r="AA74" s="252"/>
      <c r="AB74" s="252"/>
      <c r="AC74" s="252"/>
      <c r="AD74" s="252"/>
      <c r="AE74" s="252"/>
      <c r="AF74" s="253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52"/>
      <c r="BQ74" s="252"/>
      <c r="BR74" s="252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95"/>
      <c r="CJ74" s="95"/>
      <c r="CK74" s="95"/>
      <c r="CL74" s="95"/>
      <c r="CM74" s="95"/>
      <c r="CN74" s="95"/>
      <c r="CO74" s="95"/>
      <c r="CP74" s="95"/>
      <c r="CQ74" s="95"/>
      <c r="CR74" s="96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34"/>
      <c r="DS74" s="34"/>
    </row>
    <row r="75" spans="1:123" s="15" customFormat="1" x14ac:dyDescent="0.25">
      <c r="A75" s="60" t="s">
        <v>211</v>
      </c>
      <c r="B75" s="61"/>
      <c r="C75" s="41"/>
      <c r="D75" s="42"/>
      <c r="E75" s="42"/>
      <c r="F75" s="41"/>
      <c r="G75" s="156" t="s">
        <v>209</v>
      </c>
      <c r="H75" s="157"/>
      <c r="I75" s="157"/>
      <c r="J75" s="43"/>
      <c r="K75" s="43"/>
      <c r="L75" s="43"/>
      <c r="M75" s="43"/>
      <c r="N75" s="43"/>
      <c r="O75" s="43"/>
      <c r="P75" s="43"/>
      <c r="Q75" s="39"/>
      <c r="R75" s="39"/>
      <c r="S75" s="39"/>
      <c r="T75" s="39"/>
      <c r="U75" s="39"/>
      <c r="V75" s="39"/>
      <c r="W75" s="39"/>
      <c r="X75" s="39"/>
      <c r="Y75" s="39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5"/>
      <c r="BA75" s="254"/>
      <c r="BB75" s="254"/>
      <c r="BC75" s="254"/>
      <c r="BD75" s="254"/>
      <c r="BE75" s="254"/>
      <c r="BF75" s="254"/>
      <c r="BG75" s="254"/>
      <c r="BH75" s="254"/>
      <c r="BI75" s="254"/>
      <c r="BJ75" s="254"/>
      <c r="BK75" s="254"/>
      <c r="BL75" s="254"/>
      <c r="BM75" s="254"/>
      <c r="BN75" s="254"/>
      <c r="BO75" s="254"/>
      <c r="BP75" s="254"/>
      <c r="BQ75" s="254"/>
      <c r="BR75" s="254"/>
      <c r="BS75" s="254"/>
      <c r="BT75" s="254"/>
      <c r="BU75" s="254"/>
      <c r="BV75" s="254"/>
      <c r="BW75" s="254"/>
      <c r="BX75" s="254"/>
      <c r="BY75" s="254"/>
      <c r="BZ75" s="254"/>
      <c r="CA75" s="254"/>
      <c r="CB75" s="254"/>
      <c r="CC75" s="254"/>
      <c r="CD75" s="254"/>
      <c r="CE75" s="254"/>
      <c r="CF75" s="254"/>
      <c r="CG75" s="254"/>
      <c r="CH75" s="254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34"/>
      <c r="DS75" s="34"/>
    </row>
    <row r="76" spans="1:123" s="15" customFormat="1" ht="14.45" customHeight="1" x14ac:dyDescent="0.25">
      <c r="A76" s="161" t="s">
        <v>210</v>
      </c>
      <c r="B76" s="162"/>
      <c r="C76" s="162"/>
      <c r="D76" s="152" t="s">
        <v>33</v>
      </c>
      <c r="E76" s="153"/>
      <c r="F76" s="39"/>
      <c r="G76" s="152" t="s">
        <v>34</v>
      </c>
      <c r="H76" s="153"/>
      <c r="I76" s="153"/>
      <c r="J76" s="43"/>
      <c r="K76" s="163"/>
      <c r="L76" s="164"/>
      <c r="M76" s="43"/>
      <c r="N76" s="43"/>
      <c r="O76" s="43"/>
      <c r="P76" s="43"/>
      <c r="Q76" s="39"/>
      <c r="R76" s="39"/>
      <c r="S76" s="39"/>
      <c r="T76" s="39"/>
      <c r="U76" s="39"/>
      <c r="V76" s="39"/>
      <c r="W76" s="39"/>
      <c r="X76" s="39"/>
      <c r="Y76" s="39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5"/>
      <c r="AQ76" s="254"/>
      <c r="AR76" s="254"/>
      <c r="AS76" s="254"/>
      <c r="AT76" s="254"/>
      <c r="AU76" s="254"/>
      <c r="AV76" s="254"/>
      <c r="AW76" s="254"/>
      <c r="AX76" s="254"/>
      <c r="AY76" s="254"/>
      <c r="AZ76" s="255"/>
      <c r="BA76" s="254"/>
      <c r="BB76" s="254"/>
      <c r="BC76" s="254"/>
      <c r="BD76" s="254"/>
      <c r="BE76" s="254"/>
      <c r="BF76" s="254"/>
      <c r="BG76" s="254"/>
      <c r="BH76" s="254"/>
      <c r="BI76" s="254"/>
      <c r="BJ76" s="254"/>
      <c r="BK76" s="254"/>
      <c r="BL76" s="254"/>
      <c r="BM76" s="254"/>
      <c r="BN76" s="254"/>
      <c r="BO76" s="254"/>
      <c r="BP76" s="254"/>
      <c r="BQ76" s="254"/>
      <c r="BR76" s="254"/>
      <c r="BS76" s="254"/>
      <c r="BT76" s="254"/>
      <c r="BU76" s="254"/>
      <c r="BV76" s="254"/>
      <c r="BW76" s="254"/>
      <c r="BX76" s="254"/>
      <c r="BY76" s="254"/>
      <c r="BZ76" s="254"/>
      <c r="CA76" s="254"/>
      <c r="CB76" s="254"/>
      <c r="CC76" s="254"/>
      <c r="CD76" s="254"/>
      <c r="CE76" s="254"/>
      <c r="CF76" s="254"/>
      <c r="CG76" s="254"/>
      <c r="CH76" s="254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34"/>
      <c r="DS76" s="34"/>
    </row>
    <row r="77" spans="1:123" s="15" customFormat="1" ht="14.45" customHeight="1" x14ac:dyDescent="0.25">
      <c r="A77" s="59" t="s">
        <v>35</v>
      </c>
      <c r="B77" s="45"/>
      <c r="C77" s="46"/>
      <c r="D77" s="41"/>
      <c r="E77" s="41"/>
      <c r="F77" s="39"/>
      <c r="G77" s="41"/>
      <c r="H77" s="41"/>
      <c r="I77" s="41"/>
      <c r="J77" s="43"/>
      <c r="K77" s="43"/>
      <c r="L77" s="43"/>
      <c r="M77" s="43"/>
      <c r="N77" s="43"/>
      <c r="O77" s="43"/>
      <c r="P77" s="43"/>
      <c r="Q77" s="39"/>
      <c r="R77" s="39"/>
      <c r="S77" s="39"/>
      <c r="T77" s="39"/>
      <c r="U77" s="39"/>
      <c r="V77" s="39"/>
      <c r="W77" s="39"/>
      <c r="X77" s="39"/>
      <c r="Y77" s="39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5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254"/>
      <c r="BM77" s="254"/>
      <c r="BN77" s="254"/>
      <c r="BO77" s="254"/>
      <c r="BP77" s="254"/>
      <c r="BQ77" s="254"/>
      <c r="BR77" s="254"/>
      <c r="BS77" s="254"/>
      <c r="BT77" s="254"/>
      <c r="BU77" s="254"/>
      <c r="BV77" s="254"/>
      <c r="BW77" s="254"/>
      <c r="BX77" s="254"/>
      <c r="BY77" s="254"/>
      <c r="BZ77" s="254"/>
      <c r="CA77" s="254"/>
      <c r="CB77" s="254"/>
      <c r="CC77" s="254"/>
      <c r="CD77" s="254"/>
      <c r="CE77" s="254"/>
      <c r="CF77" s="254"/>
      <c r="CG77" s="254"/>
      <c r="CH77" s="254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34"/>
      <c r="DS77" s="34"/>
    </row>
    <row r="78" spans="1:123" s="15" customFormat="1" ht="11.65" customHeight="1" x14ac:dyDescent="0.25">
      <c r="A78" s="41" t="s">
        <v>37</v>
      </c>
      <c r="B78" s="47"/>
      <c r="C78" s="41"/>
      <c r="D78" s="42"/>
      <c r="E78" s="42"/>
      <c r="F78" s="41"/>
      <c r="G78" s="48"/>
      <c r="H78" s="49" t="s">
        <v>244</v>
      </c>
      <c r="I78" s="49"/>
      <c r="J78" s="44"/>
      <c r="K78" s="40"/>
      <c r="L78" s="50"/>
      <c r="M78" s="43"/>
      <c r="N78" s="43"/>
      <c r="O78" s="43"/>
      <c r="P78" s="43"/>
      <c r="Q78" s="39"/>
      <c r="R78" s="39"/>
      <c r="S78" s="39"/>
      <c r="T78" s="39"/>
      <c r="U78" s="39"/>
      <c r="V78" s="39"/>
      <c r="W78" s="39"/>
      <c r="X78" s="39"/>
      <c r="Y78" s="39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5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254"/>
      <c r="BR78" s="254"/>
      <c r="BS78" s="254"/>
      <c r="BT78" s="254"/>
      <c r="BU78" s="254"/>
      <c r="BV78" s="254"/>
      <c r="BW78" s="254"/>
      <c r="BX78" s="254"/>
      <c r="BY78" s="254"/>
      <c r="BZ78" s="254"/>
      <c r="CA78" s="254"/>
      <c r="CB78" s="254"/>
      <c r="CC78" s="254"/>
      <c r="CD78" s="254"/>
      <c r="CE78" s="254"/>
      <c r="CF78" s="254"/>
      <c r="CG78" s="254"/>
      <c r="CH78" s="254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34"/>
      <c r="DS78" s="34"/>
    </row>
    <row r="79" spans="1:123" s="15" customFormat="1" ht="15.2" customHeight="1" x14ac:dyDescent="0.25">
      <c r="A79" s="40"/>
      <c r="C79" s="41"/>
      <c r="D79" s="152" t="s">
        <v>33</v>
      </c>
      <c r="E79" s="153"/>
      <c r="F79" s="39"/>
      <c r="G79" s="152" t="s">
        <v>34</v>
      </c>
      <c r="H79" s="153"/>
      <c r="I79" s="153"/>
      <c r="J79" s="43"/>
      <c r="K79" s="40" t="s">
        <v>212</v>
      </c>
      <c r="L79" s="50"/>
      <c r="M79" s="50"/>
      <c r="N79" s="50"/>
      <c r="O79" s="43"/>
      <c r="P79" s="43"/>
      <c r="Q79" s="39"/>
      <c r="R79" s="39"/>
      <c r="S79" s="39"/>
      <c r="T79" s="39"/>
      <c r="U79" s="39"/>
      <c r="V79" s="39"/>
      <c r="W79" s="39"/>
      <c r="X79" s="39"/>
      <c r="Y79" s="39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5"/>
      <c r="BA79" s="254"/>
      <c r="BB79" s="254"/>
      <c r="BC79" s="254"/>
      <c r="BD79" s="254"/>
      <c r="BE79" s="254"/>
      <c r="BF79" s="254"/>
      <c r="BG79" s="254"/>
      <c r="BH79" s="254"/>
      <c r="BI79" s="254"/>
      <c r="BJ79" s="254"/>
      <c r="BK79" s="254"/>
      <c r="BL79" s="254"/>
      <c r="BM79" s="254"/>
      <c r="BN79" s="254"/>
      <c r="BO79" s="254"/>
      <c r="BP79" s="254"/>
      <c r="BQ79" s="254"/>
      <c r="BR79" s="254"/>
      <c r="BS79" s="254"/>
      <c r="BT79" s="254"/>
      <c r="BU79" s="254"/>
      <c r="BV79" s="254"/>
      <c r="BW79" s="254"/>
      <c r="BX79" s="254"/>
      <c r="BY79" s="254"/>
      <c r="BZ79" s="254"/>
      <c r="CA79" s="254"/>
      <c r="CB79" s="254"/>
      <c r="CC79" s="254"/>
      <c r="CD79" s="254"/>
      <c r="CE79" s="254"/>
      <c r="CF79" s="254"/>
      <c r="CG79" s="254"/>
      <c r="CH79" s="254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34"/>
      <c r="DS79" s="34"/>
    </row>
    <row r="80" spans="1:123" s="15" customFormat="1" ht="11.25" customHeight="1" x14ac:dyDescent="0.25">
      <c r="A80" s="41" t="s">
        <v>36</v>
      </c>
      <c r="C80" s="41" t="s">
        <v>38</v>
      </c>
      <c r="M80" s="50"/>
      <c r="N80" s="50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54"/>
      <c r="BV80" s="254"/>
      <c r="BW80" s="254"/>
      <c r="BX80" s="254"/>
      <c r="BY80" s="254"/>
      <c r="BZ80" s="254"/>
      <c r="CA80" s="254"/>
      <c r="CB80" s="254"/>
      <c r="CC80" s="254"/>
      <c r="CD80" s="254"/>
      <c r="CE80" s="254"/>
      <c r="CF80" s="254"/>
      <c r="CG80" s="254"/>
      <c r="CH80" s="254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34"/>
      <c r="DS80" s="34"/>
    </row>
    <row r="81" spans="1:123" s="15" customFormat="1" ht="12.75" customHeight="1" x14ac:dyDescent="0.25">
      <c r="A81" s="258">
        <v>44013</v>
      </c>
      <c r="B81" s="47"/>
      <c r="C81" s="41"/>
      <c r="D81" s="41"/>
      <c r="E81" s="41"/>
      <c r="F81" s="41"/>
      <c r="G81" s="41"/>
      <c r="H81" s="41"/>
      <c r="I81" s="41"/>
      <c r="J81" s="41"/>
      <c r="K81" s="47"/>
      <c r="L81" s="43"/>
      <c r="M81" s="41"/>
      <c r="N81" s="41"/>
      <c r="O81" s="41"/>
      <c r="P81" s="41"/>
      <c r="Q81" s="41"/>
      <c r="R81" s="51"/>
      <c r="S81" s="39"/>
      <c r="T81" s="39"/>
      <c r="U81" s="39"/>
      <c r="V81" s="39"/>
      <c r="W81" s="39"/>
      <c r="X81" s="39"/>
      <c r="Y81" s="39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254"/>
      <c r="BE81" s="254"/>
      <c r="BF81" s="254"/>
      <c r="BG81" s="254"/>
      <c r="BH81" s="254"/>
      <c r="BI81" s="254"/>
      <c r="BJ81" s="254"/>
      <c r="BK81" s="254"/>
      <c r="BL81" s="254"/>
      <c r="BM81" s="254"/>
      <c r="BN81" s="254"/>
      <c r="BO81" s="254"/>
      <c r="BP81" s="254"/>
      <c r="BQ81" s="254"/>
      <c r="BR81" s="254"/>
      <c r="BS81" s="254"/>
      <c r="BT81" s="254"/>
      <c r="BU81" s="254"/>
      <c r="BV81" s="254"/>
      <c r="BW81" s="254"/>
      <c r="BX81" s="254"/>
      <c r="BY81" s="254"/>
      <c r="BZ81" s="254"/>
      <c r="CA81" s="254"/>
      <c r="CB81" s="254"/>
      <c r="CC81" s="254"/>
      <c r="CD81" s="254"/>
      <c r="CE81" s="254"/>
      <c r="CF81" s="254"/>
      <c r="CG81" s="254"/>
      <c r="CH81" s="254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34"/>
      <c r="DS81" s="34"/>
    </row>
    <row r="82" spans="1:123" s="15" customFormat="1" x14ac:dyDescent="0.25"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56"/>
      <c r="BJ82" s="256"/>
      <c r="BK82" s="256"/>
      <c r="BL82" s="256"/>
      <c r="BM82" s="256"/>
      <c r="BN82" s="256"/>
      <c r="BO82" s="256"/>
      <c r="BP82" s="256"/>
      <c r="BQ82" s="256"/>
      <c r="BR82" s="256"/>
      <c r="BS82" s="256"/>
      <c r="BT82" s="256"/>
      <c r="BU82" s="256"/>
      <c r="BV82" s="256"/>
      <c r="BW82" s="256"/>
      <c r="BX82" s="256"/>
      <c r="BY82" s="256"/>
      <c r="BZ82" s="256"/>
      <c r="CA82" s="256"/>
      <c r="CB82" s="256"/>
      <c r="CC82" s="256"/>
      <c r="CD82" s="256"/>
      <c r="CE82" s="256"/>
      <c r="CF82" s="256"/>
      <c r="CG82" s="256"/>
      <c r="CH82" s="256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</row>
  </sheetData>
  <mergeCells count="390">
    <mergeCell ref="DL36:DL37"/>
    <mergeCell ref="DM36:DM37"/>
    <mergeCell ref="DN36:DN37"/>
    <mergeCell ref="DO36:DO37"/>
    <mergeCell ref="DP36:DP37"/>
    <mergeCell ref="DQ36:DQ37"/>
    <mergeCell ref="DF36:DF37"/>
    <mergeCell ref="DG36:DG37"/>
    <mergeCell ref="DH36:DH37"/>
    <mergeCell ref="DI36:DI37"/>
    <mergeCell ref="DJ36:DJ37"/>
    <mergeCell ref="DK36:DK37"/>
    <mergeCell ref="CZ36:CZ37"/>
    <mergeCell ref="DA36:DA37"/>
    <mergeCell ref="DB36:DB37"/>
    <mergeCell ref="DC36:DC37"/>
    <mergeCell ref="DD36:DD37"/>
    <mergeCell ref="DE36:DE37"/>
    <mergeCell ref="CT36:CT37"/>
    <mergeCell ref="CU36:CU37"/>
    <mergeCell ref="CV36:CV37"/>
    <mergeCell ref="CW36:CW37"/>
    <mergeCell ref="CX36:CX37"/>
    <mergeCell ref="CY36:CY37"/>
    <mergeCell ref="CN36:CN37"/>
    <mergeCell ref="CO36:CO37"/>
    <mergeCell ref="CP36:CP37"/>
    <mergeCell ref="CQ36:CQ37"/>
    <mergeCell ref="CR36:CR37"/>
    <mergeCell ref="CS36:CS37"/>
    <mergeCell ref="CH36:CH37"/>
    <mergeCell ref="CI36:CI37"/>
    <mergeCell ref="CJ36:CJ37"/>
    <mergeCell ref="CK36:CK37"/>
    <mergeCell ref="CL36:CL37"/>
    <mergeCell ref="CM36:CM37"/>
    <mergeCell ref="BZ36:BZ37"/>
    <mergeCell ref="CA36:CA37"/>
    <mergeCell ref="CC36:CC37"/>
    <mergeCell ref="CD36:CD37"/>
    <mergeCell ref="CE36:CE37"/>
    <mergeCell ref="CF36:CF37"/>
    <mergeCell ref="BS36:BS37"/>
    <mergeCell ref="BT36:BT37"/>
    <mergeCell ref="BU36:BU37"/>
    <mergeCell ref="BV36:BV37"/>
    <mergeCell ref="BX36:BX37"/>
    <mergeCell ref="BY36:BY37"/>
    <mergeCell ref="BK36:BK37"/>
    <mergeCell ref="BL36:BL37"/>
    <mergeCell ref="BM36:BM37"/>
    <mergeCell ref="BN36:BN37"/>
    <mergeCell ref="BO36:BO37"/>
    <mergeCell ref="BR36:BR37"/>
    <mergeCell ref="BE36:BE37"/>
    <mergeCell ref="BF36:BF37"/>
    <mergeCell ref="BG36:BG37"/>
    <mergeCell ref="BH36:BH37"/>
    <mergeCell ref="BI36:BI37"/>
    <mergeCell ref="BJ36:BJ37"/>
    <mergeCell ref="DR29:DR32"/>
    <mergeCell ref="AF36:AF37"/>
    <mergeCell ref="AG36:AG37"/>
    <mergeCell ref="AN36:AN37"/>
    <mergeCell ref="AH36:AH37"/>
    <mergeCell ref="AI36:AI37"/>
    <mergeCell ref="AJ36:AJ37"/>
    <mergeCell ref="AK36:AK37"/>
    <mergeCell ref="AO36:AO37"/>
    <mergeCell ref="AP36:AP37"/>
    <mergeCell ref="DI29:DI32"/>
    <mergeCell ref="DJ29:DJ32"/>
    <mergeCell ref="DK29:DK32"/>
    <mergeCell ref="DN29:DN32"/>
    <mergeCell ref="DO29:DO32"/>
    <mergeCell ref="DP29:DP32"/>
    <mergeCell ref="CT29:CT32"/>
    <mergeCell ref="CU29:CU32"/>
    <mergeCell ref="CV29:CV32"/>
    <mergeCell ref="CY29:CY32"/>
    <mergeCell ref="CZ29:CZ32"/>
    <mergeCell ref="DA29:DA32"/>
    <mergeCell ref="CA29:CA32"/>
    <mergeCell ref="CB29:CB32"/>
    <mergeCell ref="BR29:BR32"/>
    <mergeCell ref="BS29:BS32"/>
    <mergeCell ref="BF29:BF32"/>
    <mergeCell ref="CE29:CE32"/>
    <mergeCell ref="CF29:CF32"/>
    <mergeCell ref="CG29:CG32"/>
    <mergeCell ref="CJ29:CJ32"/>
    <mergeCell ref="BM29:BM32"/>
    <mergeCell ref="BN29:BN32"/>
    <mergeCell ref="BO29:BO32"/>
    <mergeCell ref="BP29:BP32"/>
    <mergeCell ref="BQ29:BQ32"/>
    <mergeCell ref="BU29:BU32"/>
    <mergeCell ref="DH29:DH32"/>
    <mergeCell ref="DL29:DL32"/>
    <mergeCell ref="DM29:DM32"/>
    <mergeCell ref="BX29:BX32"/>
    <mergeCell ref="BY29:BY32"/>
    <mergeCell ref="CC29:CC32"/>
    <mergeCell ref="CD29:CD32"/>
    <mergeCell ref="CH29:CH32"/>
    <mergeCell ref="BV29:BV32"/>
    <mergeCell ref="BW29:BW32"/>
    <mergeCell ref="BZ29:BZ32"/>
    <mergeCell ref="DQ29:DQ32"/>
    <mergeCell ref="AH29:AH32"/>
    <mergeCell ref="AI29:AI32"/>
    <mergeCell ref="AL29:AL32"/>
    <mergeCell ref="AM29:AM32"/>
    <mergeCell ref="CW29:CW32"/>
    <mergeCell ref="CX29:CX32"/>
    <mergeCell ref="DB29:DB32"/>
    <mergeCell ref="DC29:DC32"/>
    <mergeCell ref="DG29:DG32"/>
    <mergeCell ref="DD29:DD32"/>
    <mergeCell ref="DE29:DE32"/>
    <mergeCell ref="DF29:DF32"/>
    <mergeCell ref="CI29:CI32"/>
    <mergeCell ref="CM29:CM32"/>
    <mergeCell ref="CN29:CN32"/>
    <mergeCell ref="CP29:CP32"/>
    <mergeCell ref="CR29:CR32"/>
    <mergeCell ref="CS29:CS32"/>
    <mergeCell ref="CK29:CK32"/>
    <mergeCell ref="CL29:CL32"/>
    <mergeCell ref="CO29:CO32"/>
    <mergeCell ref="CQ29:CQ32"/>
    <mergeCell ref="BT29:BT32"/>
    <mergeCell ref="BH29:BH32"/>
    <mergeCell ref="BL29:BL32"/>
    <mergeCell ref="AP29:AP32"/>
    <mergeCell ref="AT29:AT32"/>
    <mergeCell ref="AU29:AU32"/>
    <mergeCell ref="AY29:AY32"/>
    <mergeCell ref="AZ29:AZ32"/>
    <mergeCell ref="BD29:BD32"/>
    <mergeCell ref="AQ29:AQ32"/>
    <mergeCell ref="AR29:AR32"/>
    <mergeCell ref="AS29:AS32"/>
    <mergeCell ref="AV29:AV32"/>
    <mergeCell ref="AW29:AW32"/>
    <mergeCell ref="AX29:AX32"/>
    <mergeCell ref="BA29:BA32"/>
    <mergeCell ref="BB29:BB32"/>
    <mergeCell ref="BC29:BC32"/>
    <mergeCell ref="BE29:BE32"/>
    <mergeCell ref="BI29:BI32"/>
    <mergeCell ref="BJ29:BJ32"/>
    <mergeCell ref="BK29:BK32"/>
    <mergeCell ref="AC50:AC52"/>
    <mergeCell ref="AE29:AE32"/>
    <mergeCell ref="A36:A37"/>
    <mergeCell ref="B36:B37"/>
    <mergeCell ref="W36:W37"/>
    <mergeCell ref="X36:X37"/>
    <mergeCell ref="Y36:Y37"/>
    <mergeCell ref="AC36:AC37"/>
    <mergeCell ref="BG29:BG32"/>
    <mergeCell ref="AY36:AY37"/>
    <mergeCell ref="AZ36:AZ37"/>
    <mergeCell ref="BA36:BA37"/>
    <mergeCell ref="BB36:BB37"/>
    <mergeCell ref="BC36:BC37"/>
    <mergeCell ref="BD36:BD37"/>
    <mergeCell ref="AQ36:AQ37"/>
    <mergeCell ref="AR36:AR37"/>
    <mergeCell ref="AT36:AT37"/>
    <mergeCell ref="AU36:AU37"/>
    <mergeCell ref="AV36:AV37"/>
    <mergeCell ref="AW36:AW37"/>
    <mergeCell ref="D79:E79"/>
    <mergeCell ref="G79:I79"/>
    <mergeCell ref="B53:B54"/>
    <mergeCell ref="W53:W54"/>
    <mergeCell ref="AC53:AC54"/>
    <mergeCell ref="A66:A67"/>
    <mergeCell ref="DR66:DR67"/>
    <mergeCell ref="G75:I75"/>
    <mergeCell ref="AF29:AF32"/>
    <mergeCell ref="AG29:AG32"/>
    <mergeCell ref="AJ29:AJ32"/>
    <mergeCell ref="AK29:AK32"/>
    <mergeCell ref="AN29:AN32"/>
    <mergeCell ref="AO29:AO32"/>
    <mergeCell ref="A76:C76"/>
    <mergeCell ref="D76:E76"/>
    <mergeCell ref="G76:I76"/>
    <mergeCell ref="K76:L76"/>
    <mergeCell ref="A38:A40"/>
    <mergeCell ref="B38:B40"/>
    <mergeCell ref="AC38:AC40"/>
    <mergeCell ref="X39:X40"/>
    <mergeCell ref="A50:A52"/>
    <mergeCell ref="B50:B52"/>
    <mergeCell ref="AD36:AD37"/>
    <mergeCell ref="AE36:AE37"/>
    <mergeCell ref="DP21:DP24"/>
    <mergeCell ref="DQ21:DQ24"/>
    <mergeCell ref="AD25:AE25"/>
    <mergeCell ref="A29:A32"/>
    <mergeCell ref="B29:B32"/>
    <mergeCell ref="Z29:Z32"/>
    <mergeCell ref="AA29:AA32"/>
    <mergeCell ref="AB29:AB32"/>
    <mergeCell ref="AC29:AC32"/>
    <mergeCell ref="AD29:AD32"/>
    <mergeCell ref="DJ21:DJ24"/>
    <mergeCell ref="DK21:DK24"/>
    <mergeCell ref="DL21:DL24"/>
    <mergeCell ref="DM21:DM24"/>
    <mergeCell ref="DN21:DN24"/>
    <mergeCell ref="DO21:DO24"/>
    <mergeCell ref="DD21:DD24"/>
    <mergeCell ref="DE21:DE24"/>
    <mergeCell ref="DF21:DF24"/>
    <mergeCell ref="DG21:DG24"/>
    <mergeCell ref="DH21:DH24"/>
    <mergeCell ref="DI21:DI24"/>
    <mergeCell ref="CZ21:CZ24"/>
    <mergeCell ref="DA21:DA24"/>
    <mergeCell ref="DB21:DB24"/>
    <mergeCell ref="DC21:DC24"/>
    <mergeCell ref="CR21:CR24"/>
    <mergeCell ref="CS21:CS24"/>
    <mergeCell ref="CT21:CT24"/>
    <mergeCell ref="CU21:CU24"/>
    <mergeCell ref="CV21:CV24"/>
    <mergeCell ref="CW21:CW24"/>
    <mergeCell ref="CQ21:CQ24"/>
    <mergeCell ref="CF21:CF24"/>
    <mergeCell ref="CG21:CG24"/>
    <mergeCell ref="CH21:CH24"/>
    <mergeCell ref="CI21:CI24"/>
    <mergeCell ref="CJ21:CJ24"/>
    <mergeCell ref="CK21:CK24"/>
    <mergeCell ref="CX21:CX24"/>
    <mergeCell ref="CY21:CY24"/>
    <mergeCell ref="BN21:BN24"/>
    <mergeCell ref="BO21:BO24"/>
    <mergeCell ref="CB19:CB24"/>
    <mergeCell ref="CC19:CC24"/>
    <mergeCell ref="CL21:CL24"/>
    <mergeCell ref="CM21:CM24"/>
    <mergeCell ref="CN21:CN24"/>
    <mergeCell ref="CO21:CO24"/>
    <mergeCell ref="CP21:CP24"/>
    <mergeCell ref="CD19:CH20"/>
    <mergeCell ref="CI19:CM20"/>
    <mergeCell ref="AF20:AF24"/>
    <mergeCell ref="AG20:AG24"/>
    <mergeCell ref="AH20:AH24"/>
    <mergeCell ref="AI20:AI24"/>
    <mergeCell ref="AJ20:AJ24"/>
    <mergeCell ref="AK20:AK24"/>
    <mergeCell ref="AL20:AL24"/>
    <mergeCell ref="AM20:AM24"/>
    <mergeCell ref="BT19:BT24"/>
    <mergeCell ref="BU19:BU24"/>
    <mergeCell ref="BV19:BV24"/>
    <mergeCell ref="BW19:BW24"/>
    <mergeCell ref="BX19:BX24"/>
    <mergeCell ref="BY19:BY24"/>
    <mergeCell ref="BE19:BI20"/>
    <mergeCell ref="BJ19:BK20"/>
    <mergeCell ref="BP21:BP24"/>
    <mergeCell ref="BQ21:BQ24"/>
    <mergeCell ref="BR21:BR24"/>
    <mergeCell ref="BS21:BS24"/>
    <mergeCell ref="CD21:CD24"/>
    <mergeCell ref="CE21:CE24"/>
    <mergeCell ref="BL19:BM20"/>
    <mergeCell ref="BN19:BO20"/>
    <mergeCell ref="BP19:BQ20"/>
    <mergeCell ref="BR19:BS20"/>
    <mergeCell ref="AU19:AU24"/>
    <mergeCell ref="AV19:AV24"/>
    <mergeCell ref="AW19:AW24"/>
    <mergeCell ref="AX19:AX24"/>
    <mergeCell ref="AY19:AY24"/>
    <mergeCell ref="AZ19:BD20"/>
    <mergeCell ref="AZ21:AZ24"/>
    <mergeCell ref="BA21:BA24"/>
    <mergeCell ref="BB21:BB24"/>
    <mergeCell ref="BC21:BC24"/>
    <mergeCell ref="BD21:BD24"/>
    <mergeCell ref="BE21:BE24"/>
    <mergeCell ref="BF21:BF24"/>
    <mergeCell ref="BG21:BG24"/>
    <mergeCell ref="BH21:BH24"/>
    <mergeCell ref="BI21:BI24"/>
    <mergeCell ref="BJ21:BJ24"/>
    <mergeCell ref="BK21:BK24"/>
    <mergeCell ref="BL21:BL24"/>
    <mergeCell ref="BM21:BM24"/>
    <mergeCell ref="AR19:AR24"/>
    <mergeCell ref="AS19:AS24"/>
    <mergeCell ref="AT19:AT24"/>
    <mergeCell ref="AN20:AN24"/>
    <mergeCell ref="AO20:AO24"/>
    <mergeCell ref="AD19:AD24"/>
    <mergeCell ref="AE19:AE24"/>
    <mergeCell ref="AF19:AG19"/>
    <mergeCell ref="AH19:AI19"/>
    <mergeCell ref="AJ19:AK19"/>
    <mergeCell ref="AL19:AM19"/>
    <mergeCell ref="Q19:Q24"/>
    <mergeCell ref="R19:R24"/>
    <mergeCell ref="S19:S24"/>
    <mergeCell ref="T19:T24"/>
    <mergeCell ref="U19:U24"/>
    <mergeCell ref="V19:V24"/>
    <mergeCell ref="AN19:AO19"/>
    <mergeCell ref="AP19:AP24"/>
    <mergeCell ref="AQ19:AQ24"/>
    <mergeCell ref="CN15:DB17"/>
    <mergeCell ref="DC15:DQ17"/>
    <mergeCell ref="K19:K24"/>
    <mergeCell ref="L19:L24"/>
    <mergeCell ref="M19:M24"/>
    <mergeCell ref="N19:N24"/>
    <mergeCell ref="O19:O24"/>
    <mergeCell ref="P19:P24"/>
    <mergeCell ref="DH18:DL20"/>
    <mergeCell ref="DM18:DQ20"/>
    <mergeCell ref="BY18:CC18"/>
    <mergeCell ref="CD18:CM18"/>
    <mergeCell ref="CN18:CR20"/>
    <mergeCell ref="CS18:CW20"/>
    <mergeCell ref="CX18:DB20"/>
    <mergeCell ref="DC18:DG20"/>
    <mergeCell ref="BZ19:BZ24"/>
    <mergeCell ref="CA19:CA24"/>
    <mergeCell ref="W19:W24"/>
    <mergeCell ref="X19:X24"/>
    <mergeCell ref="Y19:Y24"/>
    <mergeCell ref="Z19:Z24"/>
    <mergeCell ref="AA19:AA24"/>
    <mergeCell ref="AB19:AB24"/>
    <mergeCell ref="DR15:DR24"/>
    <mergeCell ref="C17:V17"/>
    <mergeCell ref="W17:AB17"/>
    <mergeCell ref="C18:E18"/>
    <mergeCell ref="F18:I18"/>
    <mergeCell ref="J18:L18"/>
    <mergeCell ref="M18:P18"/>
    <mergeCell ref="A15:A24"/>
    <mergeCell ref="B15:B24"/>
    <mergeCell ref="C15:AB16"/>
    <mergeCell ref="AC15:AC24"/>
    <mergeCell ref="AD15:AE18"/>
    <mergeCell ref="AF15:BI17"/>
    <mergeCell ref="Q18:S18"/>
    <mergeCell ref="T18:V18"/>
    <mergeCell ref="W18:Y18"/>
    <mergeCell ref="Z18:AB18"/>
    <mergeCell ref="AF18:AO18"/>
    <mergeCell ref="AP18:AT18"/>
    <mergeCell ref="AU18:AY18"/>
    <mergeCell ref="AZ18:BI18"/>
    <mergeCell ref="BJ18:BS18"/>
    <mergeCell ref="BT18:BX18"/>
    <mergeCell ref="BJ15:CM17"/>
    <mergeCell ref="CG36:CG37"/>
    <mergeCell ref="B66:B67"/>
    <mergeCell ref="AL36:AL37"/>
    <mergeCell ref="AM36:AM37"/>
    <mergeCell ref="AX36:AX37"/>
    <mergeCell ref="BP36:BP37"/>
    <mergeCell ref="BQ36:BQ37"/>
    <mergeCell ref="AO1:AS12"/>
    <mergeCell ref="A2:AN3"/>
    <mergeCell ref="S4:T4"/>
    <mergeCell ref="S5:T5"/>
    <mergeCell ref="A9:AN10"/>
    <mergeCell ref="E12:K12"/>
    <mergeCell ref="AS36:AS37"/>
    <mergeCell ref="BW36:BW37"/>
    <mergeCell ref="CB36:CB37"/>
    <mergeCell ref="C19:C24"/>
    <mergeCell ref="D19:D24"/>
    <mergeCell ref="E19:E24"/>
    <mergeCell ref="F19:F24"/>
    <mergeCell ref="G19:G24"/>
    <mergeCell ref="H19:H24"/>
    <mergeCell ref="I19:I24"/>
    <mergeCell ref="J19:J24"/>
  </mergeCells>
  <pageMargins left="0.1576389" right="0" top="0.27569440000000001" bottom="0.1576389" header="0" footer="0.1576389"/>
  <pageSetup paperSize="9" scale="4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93E7DC4-E6B4-488E-8CF4-02FEBBF1AA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968-PC\968</dc:creator>
  <cp:lastModifiedBy>968</cp:lastModifiedBy>
  <dcterms:created xsi:type="dcterms:W3CDTF">2020-05-21T13:32:15Z</dcterms:created>
  <dcterms:modified xsi:type="dcterms:W3CDTF">2020-07-07T10:40:29Z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rro_20200101_2.xlsx</vt:lpwstr>
  </property>
  <property fmtid="{D5CDD505-2E9C-101B-9397-08002B2CF9AE}" pid="3" name="Название отчета">
    <vt:lpwstr>rro_20200101_2.xlsx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сачковаад</vt:lpwstr>
  </property>
  <property fmtid="{D5CDD505-2E9C-101B-9397-08002B2CF9AE}" pid="10" name="Шаблон">
    <vt:lpwstr>rro_20200101.xlt</vt:lpwstr>
  </property>
  <property fmtid="{D5CDD505-2E9C-101B-9397-08002B2CF9AE}" pid="11" name="Локальная база">
    <vt:lpwstr>используется</vt:lpwstr>
  </property>
</Properties>
</file>