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50" windowWidth="11910" windowHeight="12930" tabRatio="714" activeTab="1"/>
  </bookViews>
  <sheets>
    <sheet name="пр6доизм" sheetId="12" r:id="rId1"/>
    <sheet name="пр6-с изм" sheetId="13" r:id="rId2"/>
    <sheet name="спр" sheetId="14" r:id="rId3"/>
    <sheet name="урез-спр" sheetId="15" r:id="rId4"/>
  </sheets>
  <definedNames>
    <definedName name="_xlnm._FilterDatabase" localSheetId="0" hidden="1">пр6доизм!$A$10:$G$45</definedName>
    <definedName name="_xlnm._FilterDatabase" localSheetId="1" hidden="1">'пр6-с изм'!$A$10:$G$45</definedName>
    <definedName name="_xlnm._FilterDatabase" localSheetId="2" hidden="1">спр!$A$10:$G$45</definedName>
    <definedName name="_xlnm._FilterDatabase" localSheetId="3" hidden="1">'урез-спр'!$A$10:$G$45</definedName>
    <definedName name="_xlnm.Print_Titles" localSheetId="0">пр6доизм!$10:$11</definedName>
    <definedName name="_xlnm.Print_Titles" localSheetId="1">'пр6-с изм'!$10:$11</definedName>
    <definedName name="_xlnm.Print_Titles" localSheetId="2">спр!$10:$11</definedName>
    <definedName name="_xlnm.Print_Titles" localSheetId="3">'урез-спр'!$10:$11</definedName>
  </definedNames>
  <calcPr calcId="125725"/>
</workbook>
</file>

<file path=xl/calcChain.xml><?xml version="1.0" encoding="utf-8"?>
<calcChain xmlns="http://schemas.openxmlformats.org/spreadsheetml/2006/main">
  <c r="I172" i="15"/>
  <c r="I171"/>
  <c r="I170"/>
  <c r="I169"/>
  <c r="I168"/>
  <c r="I167"/>
  <c r="I166"/>
  <c r="I165"/>
  <c r="I164"/>
  <c r="I163"/>
  <c r="I162"/>
  <c r="I161"/>
  <c r="H160"/>
  <c r="H159" s="1"/>
  <c r="H158" s="1"/>
  <c r="G160"/>
  <c r="I160" s="1"/>
  <c r="I157"/>
  <c r="I156"/>
  <c r="H155"/>
  <c r="G155"/>
  <c r="I155" s="1"/>
  <c r="I154"/>
  <c r="I153"/>
  <c r="I152"/>
  <c r="H151"/>
  <c r="G151"/>
  <c r="G150" s="1"/>
  <c r="I150" s="1"/>
  <c r="H150"/>
  <c r="I149"/>
  <c r="I148"/>
  <c r="I147"/>
  <c r="I146"/>
  <c r="I145"/>
  <c r="H144"/>
  <c r="H143" s="1"/>
  <c r="G144"/>
  <c r="G143"/>
  <c r="I143" s="1"/>
  <c r="I142"/>
  <c r="I141"/>
  <c r="I140"/>
  <c r="I139"/>
  <c r="I138"/>
  <c r="I137"/>
  <c r="I136"/>
  <c r="H135"/>
  <c r="G135"/>
  <c r="I134"/>
  <c r="I133"/>
  <c r="I132"/>
  <c r="I131"/>
  <c r="G131"/>
  <c r="I130"/>
  <c r="G129"/>
  <c r="I129" s="1"/>
  <c r="I128"/>
  <c r="I127"/>
  <c r="I126"/>
  <c r="I125"/>
  <c r="I124"/>
  <c r="H123"/>
  <c r="G123"/>
  <c r="I122"/>
  <c r="I121"/>
  <c r="G121"/>
  <c r="I120"/>
  <c r="I119"/>
  <c r="I118"/>
  <c r="I117"/>
  <c r="I116"/>
  <c r="I115"/>
  <c r="I114"/>
  <c r="I113"/>
  <c r="I112"/>
  <c r="G111"/>
  <c r="I111" s="1"/>
  <c r="I110"/>
  <c r="I109"/>
  <c r="I108"/>
  <c r="I107"/>
  <c r="I106"/>
  <c r="I105"/>
  <c r="I104"/>
  <c r="I103"/>
  <c r="H102"/>
  <c r="I101"/>
  <c r="I100"/>
  <c r="I99"/>
  <c r="G99"/>
  <c r="I98"/>
  <c r="I97"/>
  <c r="I96"/>
  <c r="G96"/>
  <c r="I95"/>
  <c r="G94"/>
  <c r="I94" s="1"/>
  <c r="I93"/>
  <c r="I92"/>
  <c r="I91"/>
  <c r="I90"/>
  <c r="I89"/>
  <c r="I88"/>
  <c r="G88"/>
  <c r="I87"/>
  <c r="I86"/>
  <c r="I85"/>
  <c r="I84"/>
  <c r="I83"/>
  <c r="I82"/>
  <c r="I81"/>
  <c r="H80"/>
  <c r="H79" s="1"/>
  <c r="I78"/>
  <c r="I77"/>
  <c r="I76"/>
  <c r="I75"/>
  <c r="I74"/>
  <c r="I73"/>
  <c r="G73"/>
  <c r="I72"/>
  <c r="H71"/>
  <c r="G71"/>
  <c r="I71" s="1"/>
  <c r="I70"/>
  <c r="G70"/>
  <c r="I69"/>
  <c r="I68"/>
  <c r="I67"/>
  <c r="I66"/>
  <c r="I65"/>
  <c r="I64"/>
  <c r="I63"/>
  <c r="H62"/>
  <c r="H61" s="1"/>
  <c r="G62"/>
  <c r="G61"/>
  <c r="I61" s="1"/>
  <c r="I60"/>
  <c r="I59"/>
  <c r="I58"/>
  <c r="I57"/>
  <c r="I56"/>
  <c r="I55"/>
  <c r="I54"/>
  <c r="I53"/>
  <c r="H52"/>
  <c r="H51" s="1"/>
  <c r="G52"/>
  <c r="I52" s="1"/>
  <c r="I50"/>
  <c r="I49"/>
  <c r="I48"/>
  <c r="H47"/>
  <c r="H46" s="1"/>
  <c r="G47"/>
  <c r="G46" s="1"/>
  <c r="I45"/>
  <c r="I44"/>
  <c r="I43"/>
  <c r="I42"/>
  <c r="I41"/>
  <c r="I40"/>
  <c r="I39"/>
  <c r="I38"/>
  <c r="H37"/>
  <c r="H14" s="1"/>
  <c r="G37"/>
  <c r="I36"/>
  <c r="I35"/>
  <c r="I34"/>
  <c r="H33"/>
  <c r="G33"/>
  <c r="I33" s="1"/>
  <c r="I32"/>
  <c r="I31"/>
  <c r="I30"/>
  <c r="H29"/>
  <c r="G29"/>
  <c r="I29" s="1"/>
  <c r="I28"/>
  <c r="I27"/>
  <c r="I26"/>
  <c r="I25"/>
  <c r="I24"/>
  <c r="I23"/>
  <c r="I22"/>
  <c r="I21"/>
  <c r="I20"/>
  <c r="I19"/>
  <c r="I18"/>
  <c r="I17"/>
  <c r="I16"/>
  <c r="H15"/>
  <c r="G15"/>
  <c r="G14" s="1"/>
  <c r="I172" i="14"/>
  <c r="I171"/>
  <c r="I170"/>
  <c r="I169"/>
  <c r="I168"/>
  <c r="I167"/>
  <c r="I166"/>
  <c r="I165"/>
  <c r="I164"/>
  <c r="I163"/>
  <c r="I162"/>
  <c r="I161"/>
  <c r="H160"/>
  <c r="G160"/>
  <c r="I160" s="1"/>
  <c r="H159"/>
  <c r="H158" s="1"/>
  <c r="I157"/>
  <c r="I156"/>
  <c r="H155"/>
  <c r="G155"/>
  <c r="I155" s="1"/>
  <c r="I154"/>
  <c r="I153"/>
  <c r="I152"/>
  <c r="H151"/>
  <c r="H150" s="1"/>
  <c r="G151"/>
  <c r="I151" s="1"/>
  <c r="G150"/>
  <c r="I150" s="1"/>
  <c r="I149"/>
  <c r="I148"/>
  <c r="I147"/>
  <c r="I146"/>
  <c r="I145"/>
  <c r="H144"/>
  <c r="G144"/>
  <c r="I144" s="1"/>
  <c r="H143"/>
  <c r="I142"/>
  <c r="I141"/>
  <c r="I140"/>
  <c r="I139"/>
  <c r="I138"/>
  <c r="I137"/>
  <c r="I136"/>
  <c r="H135"/>
  <c r="G135"/>
  <c r="I135" s="1"/>
  <c r="I134"/>
  <c r="I133"/>
  <c r="I132"/>
  <c r="G131"/>
  <c r="I131" s="1"/>
  <c r="I130"/>
  <c r="I129"/>
  <c r="G129"/>
  <c r="I128"/>
  <c r="I127"/>
  <c r="I126"/>
  <c r="I125"/>
  <c r="I124"/>
  <c r="H123"/>
  <c r="I122"/>
  <c r="G121"/>
  <c r="I121" s="1"/>
  <c r="I120"/>
  <c r="I119"/>
  <c r="I118"/>
  <c r="I117"/>
  <c r="I116"/>
  <c r="I115"/>
  <c r="I114"/>
  <c r="I113"/>
  <c r="I112"/>
  <c r="I111"/>
  <c r="G111"/>
  <c r="I110"/>
  <c r="I109"/>
  <c r="I108"/>
  <c r="I107"/>
  <c r="I106"/>
  <c r="I105"/>
  <c r="I104"/>
  <c r="I103"/>
  <c r="H102"/>
  <c r="G102"/>
  <c r="I102" s="1"/>
  <c r="I101"/>
  <c r="I100"/>
  <c r="G99"/>
  <c r="I99" s="1"/>
  <c r="I98"/>
  <c r="I97"/>
  <c r="G96"/>
  <c r="I96" s="1"/>
  <c r="I95"/>
  <c r="I94"/>
  <c r="G94"/>
  <c r="I93"/>
  <c r="I92"/>
  <c r="I91"/>
  <c r="I90"/>
  <c r="I89"/>
  <c r="G88"/>
  <c r="I88" s="1"/>
  <c r="I87"/>
  <c r="I86"/>
  <c r="I85"/>
  <c r="I84"/>
  <c r="I83"/>
  <c r="I82"/>
  <c r="I81"/>
  <c r="H80"/>
  <c r="G80"/>
  <c r="I80" s="1"/>
  <c r="H79"/>
  <c r="I78"/>
  <c r="I77"/>
  <c r="I76"/>
  <c r="I75"/>
  <c r="I74"/>
  <c r="G73"/>
  <c r="I73" s="1"/>
  <c r="I72"/>
  <c r="H71"/>
  <c r="G71"/>
  <c r="I71" s="1"/>
  <c r="G70"/>
  <c r="I70" s="1"/>
  <c r="I69"/>
  <c r="I68"/>
  <c r="I67"/>
  <c r="I66"/>
  <c r="I65"/>
  <c r="I64"/>
  <c r="I63"/>
  <c r="H62"/>
  <c r="G62"/>
  <c r="I62" s="1"/>
  <c r="H61"/>
  <c r="I60"/>
  <c r="I59"/>
  <c r="I58"/>
  <c r="I57"/>
  <c r="I56"/>
  <c r="I55"/>
  <c r="I54"/>
  <c r="I53"/>
  <c r="H52"/>
  <c r="G52"/>
  <c r="I52" s="1"/>
  <c r="H51"/>
  <c r="I50"/>
  <c r="I49"/>
  <c r="I48"/>
  <c r="H47"/>
  <c r="H46" s="1"/>
  <c r="G47"/>
  <c r="I47" s="1"/>
  <c r="G46"/>
  <c r="I46" s="1"/>
  <c r="I45"/>
  <c r="I44"/>
  <c r="I43"/>
  <c r="I42"/>
  <c r="I41"/>
  <c r="I40"/>
  <c r="I39"/>
  <c r="I38"/>
  <c r="H37"/>
  <c r="G37"/>
  <c r="I37" s="1"/>
  <c r="I36"/>
  <c r="I35"/>
  <c r="I34"/>
  <c r="H33"/>
  <c r="G33"/>
  <c r="I33" s="1"/>
  <c r="I32"/>
  <c r="I31"/>
  <c r="I30"/>
  <c r="H29"/>
  <c r="G29"/>
  <c r="I29" s="1"/>
  <c r="I28"/>
  <c r="I27"/>
  <c r="I26"/>
  <c r="I25"/>
  <c r="I24"/>
  <c r="I23"/>
  <c r="I22"/>
  <c r="I21"/>
  <c r="I20"/>
  <c r="I19"/>
  <c r="I18"/>
  <c r="I17"/>
  <c r="I16"/>
  <c r="H15"/>
  <c r="H14" s="1"/>
  <c r="H13" s="1"/>
  <c r="H173" s="1"/>
  <c r="G15"/>
  <c r="I15" s="1"/>
  <c r="G14"/>
  <c r="I14" s="1"/>
  <c r="G88" i="13"/>
  <c r="H29"/>
  <c r="I172"/>
  <c r="I171"/>
  <c r="I170"/>
  <c r="I169"/>
  <c r="I168"/>
  <c r="I167"/>
  <c r="I166"/>
  <c r="I165"/>
  <c r="I164"/>
  <c r="I163"/>
  <c r="I162"/>
  <c r="I161"/>
  <c r="I157"/>
  <c r="I156"/>
  <c r="I154"/>
  <c r="I153"/>
  <c r="I152"/>
  <c r="I149"/>
  <c r="I148"/>
  <c r="I147"/>
  <c r="I146"/>
  <c r="I145"/>
  <c r="I142"/>
  <c r="I141"/>
  <c r="I140"/>
  <c r="I139"/>
  <c r="I138"/>
  <c r="I137"/>
  <c r="I136"/>
  <c r="I134"/>
  <c r="I133"/>
  <c r="I132"/>
  <c r="I130"/>
  <c r="I128"/>
  <c r="I127"/>
  <c r="I126"/>
  <c r="I125"/>
  <c r="I124"/>
  <c r="I122"/>
  <c r="I120"/>
  <c r="I119"/>
  <c r="I118"/>
  <c r="I117"/>
  <c r="I116"/>
  <c r="I115"/>
  <c r="I114"/>
  <c r="I113"/>
  <c r="I112"/>
  <c r="I110"/>
  <c r="I109"/>
  <c r="I108"/>
  <c r="I107"/>
  <c r="I106"/>
  <c r="I105"/>
  <c r="I104"/>
  <c r="I103"/>
  <c r="I101"/>
  <c r="I100"/>
  <c r="I98"/>
  <c r="I97"/>
  <c r="I95"/>
  <c r="I93"/>
  <c r="I92"/>
  <c r="I91"/>
  <c r="I90"/>
  <c r="I89"/>
  <c r="I88"/>
  <c r="I87"/>
  <c r="I86"/>
  <c r="I85"/>
  <c r="I84"/>
  <c r="I83"/>
  <c r="I82"/>
  <c r="I81"/>
  <c r="I78"/>
  <c r="I77"/>
  <c r="I76"/>
  <c r="I75"/>
  <c r="I74"/>
  <c r="I72"/>
  <c r="I69"/>
  <c r="I68"/>
  <c r="I67"/>
  <c r="I66"/>
  <c r="I65"/>
  <c r="I64"/>
  <c r="I63"/>
  <c r="I60"/>
  <c r="I59"/>
  <c r="I58"/>
  <c r="I57"/>
  <c r="I56"/>
  <c r="I55"/>
  <c r="I54"/>
  <c r="I53"/>
  <c r="I50"/>
  <c r="I49"/>
  <c r="I48"/>
  <c r="I45"/>
  <c r="I44"/>
  <c r="I43"/>
  <c r="I42"/>
  <c r="I41"/>
  <c r="I40"/>
  <c r="I39"/>
  <c r="I38"/>
  <c r="I36"/>
  <c r="I35"/>
  <c r="I34"/>
  <c r="I32"/>
  <c r="I31"/>
  <c r="I30"/>
  <c r="I28"/>
  <c r="I27"/>
  <c r="I26"/>
  <c r="I25"/>
  <c r="I24"/>
  <c r="I23"/>
  <c r="I22"/>
  <c r="I21"/>
  <c r="I20"/>
  <c r="I19"/>
  <c r="I18"/>
  <c r="I17"/>
  <c r="I16"/>
  <c r="I37" i="15" l="1"/>
  <c r="I46"/>
  <c r="G51"/>
  <c r="I51" s="1"/>
  <c r="I62"/>
  <c r="I123"/>
  <c r="I144"/>
  <c r="H13"/>
  <c r="H173" s="1"/>
  <c r="I135"/>
  <c r="G159"/>
  <c r="G158" s="1"/>
  <c r="I158" s="1"/>
  <c r="I14"/>
  <c r="I15"/>
  <c r="I47"/>
  <c r="I151"/>
  <c r="I159"/>
  <c r="G80"/>
  <c r="G102"/>
  <c r="I102" s="1"/>
  <c r="G51" i="14"/>
  <c r="I51" s="1"/>
  <c r="G61"/>
  <c r="I61" s="1"/>
  <c r="G79"/>
  <c r="I79" s="1"/>
  <c r="G123"/>
  <c r="I123" s="1"/>
  <c r="G143"/>
  <c r="I143" s="1"/>
  <c r="G159"/>
  <c r="H160" i="13"/>
  <c r="H159"/>
  <c r="H158" s="1"/>
  <c r="H155"/>
  <c r="H151"/>
  <c r="H150" s="1"/>
  <c r="H144"/>
  <c r="H143" s="1"/>
  <c r="H135"/>
  <c r="H123"/>
  <c r="H102"/>
  <c r="H80"/>
  <c r="H71"/>
  <c r="H62"/>
  <c r="H61"/>
  <c r="H52"/>
  <c r="H51" s="1"/>
  <c r="H47"/>
  <c r="H46" s="1"/>
  <c r="H37"/>
  <c r="H33"/>
  <c r="H15"/>
  <c r="H14" s="1"/>
  <c r="G160"/>
  <c r="G155"/>
  <c r="I155" s="1"/>
  <c r="G151"/>
  <c r="G144"/>
  <c r="G135"/>
  <c r="I135" s="1"/>
  <c r="G131"/>
  <c r="I131" s="1"/>
  <c r="G129"/>
  <c r="G121"/>
  <c r="G111"/>
  <c r="I111" s="1"/>
  <c r="G99"/>
  <c r="I99" s="1"/>
  <c r="G96"/>
  <c r="I96" s="1"/>
  <c r="G94"/>
  <c r="I94" s="1"/>
  <c r="G80"/>
  <c r="G73"/>
  <c r="G70"/>
  <c r="G52"/>
  <c r="I52" s="1"/>
  <c r="G51"/>
  <c r="I51" s="1"/>
  <c r="G47"/>
  <c r="I47" s="1"/>
  <c r="G46"/>
  <c r="G37"/>
  <c r="I37" s="1"/>
  <c r="G33"/>
  <c r="I33" s="1"/>
  <c r="G29"/>
  <c r="I29" s="1"/>
  <c r="G15"/>
  <c r="G88" i="12"/>
  <c r="G87"/>
  <c r="I80" i="15" l="1"/>
  <c r="G79"/>
  <c r="G158" i="14"/>
  <c r="I158" s="1"/>
  <c r="I159"/>
  <c r="G13"/>
  <c r="G14" i="13"/>
  <c r="I14" s="1"/>
  <c r="I15"/>
  <c r="G62"/>
  <c r="I62" s="1"/>
  <c r="I70"/>
  <c r="G123"/>
  <c r="I123" s="1"/>
  <c r="I129"/>
  <c r="G159"/>
  <c r="I160"/>
  <c r="G71"/>
  <c r="I71" s="1"/>
  <c r="I73"/>
  <c r="G102"/>
  <c r="I102" s="1"/>
  <c r="I121"/>
  <c r="G143"/>
  <c r="I143" s="1"/>
  <c r="I144"/>
  <c r="I46"/>
  <c r="G150"/>
  <c r="I150" s="1"/>
  <c r="I151"/>
  <c r="I80"/>
  <c r="H79"/>
  <c r="G79"/>
  <c r="G96" i="12"/>
  <c r="G93"/>
  <c r="G91"/>
  <c r="G80" s="1"/>
  <c r="G128"/>
  <c r="G126"/>
  <c r="G108"/>
  <c r="G73"/>
  <c r="G70"/>
  <c r="G29"/>
  <c r="I79" i="15" l="1"/>
  <c r="G13"/>
  <c r="G173" i="14"/>
  <c r="I173" s="1"/>
  <c r="I13"/>
  <c r="G158" i="13"/>
  <c r="I158" s="1"/>
  <c r="I159"/>
  <c r="I79"/>
  <c r="G61"/>
  <c r="I61" s="1"/>
  <c r="H13"/>
  <c r="H173" s="1"/>
  <c r="G118" i="12"/>
  <c r="I13" i="15" l="1"/>
  <c r="G173"/>
  <c r="I173" s="1"/>
  <c r="G13" i="13"/>
  <c r="G71" i="12"/>
  <c r="G173" i="13" l="1"/>
  <c r="I173" s="1"/>
  <c r="I13"/>
  <c r="G120" i="12"/>
  <c r="G99"/>
  <c r="G79" l="1"/>
  <c r="G157"/>
  <c r="G156" s="1"/>
  <c r="G155" s="1"/>
  <c r="G152"/>
  <c r="G148"/>
  <c r="G147" s="1"/>
  <c r="G141"/>
  <c r="G140" s="1"/>
  <c r="G132"/>
  <c r="G62"/>
  <c r="G61" s="1"/>
  <c r="G52"/>
  <c r="G51" s="1"/>
  <c r="G47"/>
  <c r="G46" s="1"/>
  <c r="G37"/>
  <c r="G33"/>
  <c r="G15"/>
  <c r="G14" s="1"/>
  <c r="G13" l="1"/>
  <c r="G170" s="1"/>
</calcChain>
</file>

<file path=xl/sharedStrings.xml><?xml version="1.0" encoding="utf-8"?>
<sst xmlns="http://schemas.openxmlformats.org/spreadsheetml/2006/main" count="3644" uniqueCount="209">
  <si>
    <t xml:space="preserve">                      к  решению Совета депутатов Рябовского городского поселения</t>
  </si>
  <si>
    <t xml:space="preserve">                                                                               Тосненский район  Ленинградской области</t>
  </si>
  <si>
    <t>(в соответствии с ведомственной структурой расходов бюджета Рябовского городского поселения 
Тосненского района Ленинградской области)</t>
  </si>
  <si>
    <t>Наименование показателя</t>
  </si>
  <si>
    <t>К  О  Д  Ы                                                                  классификации расходов бюджетов</t>
  </si>
  <si>
    <t>гл. распорядитель</t>
  </si>
  <si>
    <t>раздел</t>
  </si>
  <si>
    <t>подраздел</t>
  </si>
  <si>
    <t>целевая статья</t>
  </si>
  <si>
    <t>вид расхода</t>
  </si>
  <si>
    <t>1. Администрация Рябовского городского поселения Тосненского района Ленинградской области</t>
  </si>
  <si>
    <t>0100 ОБЩЕГОСУДАРСТВЕННЫЕ ВОПРОСЫ</t>
  </si>
  <si>
    <t>006</t>
  </si>
  <si>
    <t>01</t>
  </si>
  <si>
    <t>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</si>
  <si>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</si>
  <si>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</si>
  <si>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0000000</t>
  </si>
  <si>
    <t>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</si>
  <si>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</si>
  <si>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</si>
  <si>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</si>
  <si>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</si>
  <si>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</si>
  <si>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</si>
  <si>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</si>
  <si>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</si>
  <si>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Резервные фонды</t>
  </si>
  <si>
    <t>12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</si>
  <si>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</si>
  <si>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</si>
  <si>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</si>
  <si>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</si>
  <si>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</si>
  <si>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</si>
  <si>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</si>
  <si>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</si>
  <si>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</si>
  <si>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</si>
  <si>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</si>
  <si>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</si>
  <si>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</si>
  <si>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0200 НАЦИОНАЛЬНАЯ ОБОРОНА</t>
  </si>
  <si>
    <t>02</t>
  </si>
  <si>
    <t>Мобилизационная  и вневойсковая подготовка</t>
  </si>
  <si>
    <t>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</si>
  <si>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</si>
  <si>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</si>
  <si>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</si>
  <si>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</si>
  <si>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0300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</si>
  <si>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</si>
  <si>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</si>
  <si>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Целевые программы муниципальных образований</t>
  </si>
  <si>
    <t>0400 НАЦИОНАЛЬНАЯ ЭКОНОМИКА</t>
  </si>
  <si>
    <t>0500 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</si>
  <si>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</si>
  <si>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</si>
  <si>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</si>
  <si>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</si>
  <si>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</si>
  <si>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</si>
  <si>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</si>
  <si>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</si>
  <si>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Коммунальное хозяйство</t>
  </si>
  <si>
    <t>Бюджетные инвестиции</t>
  </si>
  <si>
    <t>003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</si>
  <si>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</si>
  <si>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</si>
  <si>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</si>
  <si>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</si>
  <si>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Субсидии юридическим лицам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</si>
  <si>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</si>
  <si>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</si>
  <si>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</si>
  <si>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</si>
  <si>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</si>
  <si>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</si>
  <si>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</si>
  <si>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</si>
  <si>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</si>
  <si>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</si>
  <si>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08</t>
  </si>
  <si>
    <t>Физкультурно-оздоровительная работа и спортивные мероприятия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</si>
  <si>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</si>
  <si>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</si>
  <si>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</si>
  <si>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1000 СОЦИАЛЬНАЯ ПОЛИТИКА</t>
  </si>
  <si>
    <t>10</t>
  </si>
  <si>
    <t>Социальное обеспечение населения</t>
  </si>
  <si>
    <t>11</t>
  </si>
  <si>
    <t>Иные межбюджетные трансферты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</si>
  <si>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</si>
  <si>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</si>
  <si>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</si>
  <si>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</si>
  <si>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</si>
  <si>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2. МУК "Пельгорский дом культуры"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</si>
  <si>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</si>
  <si>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</si>
  <si>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</si>
  <si>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</si>
  <si>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</si>
  <si>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</si>
  <si>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</si>
  <si>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4409999</t>
  </si>
  <si>
    <t>ВСЕГО РАСХОДОВ по главному распорядителю 006</t>
  </si>
  <si>
    <t>006 Администрация Рябовского городского поселения Тосненского района Ленинградской области</t>
  </si>
  <si>
    <t>7950002</t>
  </si>
  <si>
    <t>7950005</t>
  </si>
  <si>
    <t>Региональные целевые программы</t>
  </si>
  <si>
    <t>Мероприятия по поддержке и развитию культуры, искусства, кинематографии, средств массовой информации и архивного дела</t>
  </si>
  <si>
    <t>5220000</t>
  </si>
  <si>
    <t>023</t>
  </si>
  <si>
    <t>РАСПРЕДЕЛЕНИЕ БЮДЖЕТНЫХ АССИГНОВАНИЙ
по разделам, подразделам, целевым статьям и видам расходов классификации расходов бюджета</t>
  </si>
  <si>
    <t>0928400</t>
  </si>
  <si>
    <t xml:space="preserve">Обеспечение мероприятий по реформированию государственной и муниципальной службы 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</si>
  <si>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</si>
  <si>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</si>
  <si>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</si>
  <si>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</si>
  <si>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</si>
  <si>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</si>
  <si>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</si>
  <si>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Мероприятия в области строительства, архитектуры и градостроительства</t>
  </si>
  <si>
    <t>3380000</t>
  </si>
  <si>
    <t>7950008</t>
  </si>
  <si>
    <t>07</t>
  </si>
  <si>
    <t>Иные безвозмездные и безвозвратные перечисления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</si>
  <si>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</si>
  <si>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Межбюджетные субсидии</t>
  </si>
  <si>
    <t>5200000</t>
  </si>
  <si>
    <t>5210500</t>
  </si>
  <si>
    <t>502</t>
  </si>
  <si>
    <t>Выполнение функций бюджетными учреждениями (расходы за счет платных услуг и неналоговых доходов)</t>
  </si>
  <si>
    <t>Бюджетные инвестиции в объекты капитального строительства собственности муниципальных образований</t>
  </si>
  <si>
    <t>Социальная помощь</t>
  </si>
  <si>
    <t>5050000</t>
  </si>
  <si>
    <t>5054800</t>
  </si>
  <si>
    <t>005</t>
  </si>
  <si>
    <t>Предоставление гражданам субсидий на оплату жилого поещения и коммунальных услуг</t>
  </si>
  <si>
    <t>Социальные выплаты</t>
  </si>
  <si>
    <t>Ассигнования (тыс.руб.)</t>
  </si>
  <si>
    <t>9900 УСЛОВНО-УТВЕРЖДЕННЫЕ РАСХОДЫ</t>
  </si>
  <si>
    <t>99</t>
  </si>
  <si>
    <t>9990000</t>
  </si>
  <si>
    <t>999</t>
  </si>
  <si>
    <t>Условно-утвержденные расходы</t>
  </si>
  <si>
    <t>13</t>
  </si>
  <si>
    <t>1100 ФИЗИЧЕСКАЯ КУЛЬТУРА И СПОРТ</t>
  </si>
  <si>
    <t>Другие вопросы в области физической культуры и спорта</t>
  </si>
  <si>
    <t>0800 КУЛЬТУРА И КИНЕМАТОГРАФИЯ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</si>
  <si>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</si>
  <si>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</si>
  <si>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0980000</t>
  </si>
  <si>
    <t>0980200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</si>
  <si>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</si>
  <si>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</si>
  <si>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</si>
  <si>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 ОБРАЗОВАНИЕ</t>
  </si>
  <si>
    <t>Дорожное хозяйство (дорожные фонды)</t>
  </si>
  <si>
    <t xml:space="preserve">Мероприятия по проведению оздоровительной кампании детей </t>
  </si>
  <si>
    <t xml:space="preserve">Оздоровление детей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</si>
  <si>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</si>
  <si>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ЛО</t>
  </si>
  <si>
    <t>5224011</t>
  </si>
  <si>
    <t>5224013</t>
  </si>
  <si>
    <t>0980100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</si>
  <si>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ГК Фонд содействия реформированию ЖКХ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</si>
  <si>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поступающих от ГК Фонд содействия реформированию ЖКХ</t>
  </si>
  <si>
    <t>0980104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</si>
  <si>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</si>
  <si>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Бюджетные инвестиции (областной бюджет)</t>
  </si>
  <si>
    <t>Бюджетные инвестиции (местный бюджет)</t>
  </si>
  <si>
    <t>0980204</t>
  </si>
  <si>
    <t>7950000</t>
  </si>
  <si>
    <t>МАП по переселению граждан из аварийного жилищного фонда, расположенного на территории муниципального образованияРябовское городское поселение Тосненского района Ленинградской области</t>
  </si>
  <si>
    <t>Мероприятия в области социальной политики</t>
  </si>
  <si>
    <t>5140100</t>
  </si>
  <si>
    <t>МЦП "Энергосбережение и повышение энергоэффективности муниципального образования Рябовское городское поселение Тосненского района Ленинградской области на 2012-2014 г.г. с  перспективой до 2020 года"</t>
  </si>
  <si>
    <t>МЦП "Ремонт и содержание автомобильных дорог местного значения и внутридворовых проездов, расположенных на территории Рябовского городского поселения Тосненского района Ленинградской области, на 2012-2014 годы"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</si>
  <si>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</si>
  <si>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</si>
  <si>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2013 год</t>
  </si>
  <si>
    <t>Мероприятия в области гражданской промышленности</t>
  </si>
  <si>
    <t>3400400</t>
  </si>
  <si>
    <t>7950011</t>
  </si>
  <si>
    <t>3510510</t>
  </si>
  <si>
    <t>Субсидии в области коммунального хозяйства</t>
  </si>
  <si>
    <t>3510511</t>
  </si>
  <si>
    <t>3510512</t>
  </si>
  <si>
    <t xml:space="preserve">Субсидии, предоставляемые в связи с оказанием услуг  социальной направленности населению Рябовского городского поселения Тосненского района Ленинградской области </t>
  </si>
  <si>
    <t>Субсидии арендаторам объектов коммунальной инфраструктуры, предоставляемые в целях возмещения затрат на капитальный ремонт объектов коммунальной инфраструктуры Рябовского городского поселения Тосненского района Ленинградской области</t>
  </si>
  <si>
    <t>МЦП "Развитие физической культуры и спорта в Рябовском городском поселении Тосненского района Ленинградской области на 2013-2015 годы"</t>
  </si>
  <si>
    <t>МЦП "Обеспечение пожарной безопасности и ликвидации чрезвычайных ситуаций на территории Рябовского городского поселения Тосненского района Ленинградской области на 2013-2015 годы"</t>
  </si>
  <si>
    <t>МЦП "Обеспечение пожарной безопасности объектов, находящихся в муниципальной собственности Рябовского городского поселения Тосненского района Ленинградской области на 2013-2015 годы"</t>
  </si>
  <si>
    <t>МАП "Газификация объектов, расположенных на территории муниципального образования  Рябовское гордское поселение Тосненского района Ленинградской области на 2011-2012 годы"</t>
  </si>
  <si>
    <r>
      <t>Обеспечение деятельности подведомственных учреждений</t>
    </r>
    <r>
      <rPr>
        <b/>
        <i/>
        <sz val="7"/>
        <rFont val="Times New Roman"/>
        <family val="1"/>
        <charset val="204"/>
      </rPr>
      <t xml:space="preserve"> (целевые средства)</t>
    </r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</si>
  <si>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</si>
  <si>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</si>
  <si>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от 18.12.2012 № 85</t>
  </si>
  <si>
    <t>Приложение 6</t>
  </si>
  <si>
    <t>на 2013 год</t>
  </si>
  <si>
    <t>на 01.01.2013</t>
  </si>
  <si>
    <t>февраль</t>
  </si>
  <si>
    <t>изменения</t>
  </si>
  <si>
    <t>от __________ №_____</t>
  </si>
  <si>
    <t>СПРАВОЧНО</t>
  </si>
  <si>
    <t>от 14.02.2013 № 86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</si>
</sst>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000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9"/>
      <name val="Times New Roman"/>
      <family val="1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1" xfId="0" applyFont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6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1" xfId="0" applyFont="1" applyBorder="1" applyAlignment="1">
      <alignment horizontal="left" wrapText="1"/>
    </xf>
    <xf numFmtId="165" fontId="22" fillId="0" borderId="1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/>
    <xf numFmtId="0" fontId="25" fillId="0" borderId="1" xfId="0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showGridLines="0" topLeftCell="A80" zoomScale="85" zoomScaleNormal="85" zoomScaleSheetLayoutView="100" workbookViewId="0">
      <selection activeCell="G88" sqref="G88"/>
    </sheetView>
  </sheetViews>
  <sheetFormatPr defaultRowHeight="12.75"/>
  <cols>
    <col min="1" max="1" width="67" style="1" customWidth="1"/>
    <col min="2" max="2" width="4.28515625" style="2" customWidth="1"/>
    <col min="3" max="4" width="3.7109375" style="3" customWidth="1"/>
    <col min="5" max="5" width="7" style="4" customWidth="1"/>
    <col min="6" max="6" width="5.42578125" style="4" customWidth="1"/>
    <col min="7" max="7" width="15.7109375" style="44" customWidth="1"/>
    <col min="8" max="16384" width="9.140625" style="4"/>
  </cols>
  <sheetData>
    <row r="1" spans="1:7" s="33" customFormat="1">
      <c r="A1" s="46"/>
      <c r="B1" s="2"/>
      <c r="C1" s="32"/>
      <c r="D1" s="32"/>
      <c r="G1" s="34" t="s">
        <v>201</v>
      </c>
    </row>
    <row r="2" spans="1:7" s="33" customFormat="1">
      <c r="A2" s="52"/>
      <c r="B2" s="2"/>
      <c r="C2" s="32"/>
      <c r="D2" s="32"/>
      <c r="G2" s="34" t="s">
        <v>0</v>
      </c>
    </row>
    <row r="3" spans="1:7" s="33" customFormat="1">
      <c r="A3" s="31"/>
      <c r="B3" s="2"/>
      <c r="C3" s="32"/>
      <c r="D3" s="32"/>
      <c r="G3" s="34" t="s">
        <v>1</v>
      </c>
    </row>
    <row r="4" spans="1:7" s="33" customFormat="1">
      <c r="A4" s="31"/>
      <c r="B4" s="2"/>
      <c r="C4" s="32"/>
      <c r="D4" s="32"/>
      <c r="G4" s="45" t="s">
        <v>200</v>
      </c>
    </row>
    <row r="5" spans="1:7" s="33" customFormat="1">
      <c r="A5" s="31"/>
      <c r="B5" s="2"/>
      <c r="C5" s="32"/>
      <c r="D5" s="32"/>
      <c r="G5" s="39"/>
    </row>
    <row r="6" spans="1:7" s="33" customFormat="1" ht="46.5" customHeight="1">
      <c r="A6" s="107" t="s">
        <v>114</v>
      </c>
      <c r="B6" s="107"/>
      <c r="C6" s="107"/>
      <c r="D6" s="107"/>
      <c r="E6" s="107"/>
      <c r="F6" s="107"/>
      <c r="G6" s="107"/>
    </row>
    <row r="7" spans="1:7" s="33" customFormat="1" ht="26.25" customHeight="1">
      <c r="A7" s="107" t="s">
        <v>2</v>
      </c>
      <c r="B7" s="107"/>
      <c r="C7" s="107"/>
      <c r="D7" s="107"/>
      <c r="E7" s="107"/>
      <c r="F7" s="107"/>
      <c r="G7" s="107"/>
    </row>
    <row r="8" spans="1:7" s="33" customFormat="1">
      <c r="A8" s="107" t="s">
        <v>202</v>
      </c>
      <c r="B8" s="107"/>
      <c r="C8" s="107"/>
      <c r="D8" s="107"/>
      <c r="E8" s="107"/>
      <c r="F8" s="107"/>
      <c r="G8" s="107"/>
    </row>
    <row r="9" spans="1:7" s="33" customFormat="1">
      <c r="A9" s="31"/>
      <c r="B9" s="2"/>
      <c r="C9" s="32"/>
      <c r="D9" s="32"/>
      <c r="G9" s="39"/>
    </row>
    <row r="10" spans="1:7" ht="20.25" customHeight="1">
      <c r="A10" s="111" t="s">
        <v>3</v>
      </c>
      <c r="B10" s="112" t="s">
        <v>4</v>
      </c>
      <c r="C10" s="112"/>
      <c r="D10" s="112"/>
      <c r="E10" s="112"/>
      <c r="F10" s="113"/>
      <c r="G10" s="73" t="s">
        <v>142</v>
      </c>
    </row>
    <row r="11" spans="1:7" ht="48.75" customHeight="1">
      <c r="A11" s="111"/>
      <c r="B11" s="5" t="s">
        <v>5</v>
      </c>
      <c r="C11" s="5" t="s">
        <v>6</v>
      </c>
      <c r="D11" s="6" t="s">
        <v>7</v>
      </c>
      <c r="E11" s="6" t="s">
        <v>8</v>
      </c>
      <c r="F11" s="47" t="s">
        <v>9</v>
      </c>
      <c r="G11" s="73" t="s">
        <v>183</v>
      </c>
    </row>
    <row r="12" spans="1:7" ht="24" customHeight="1">
      <c r="A12" s="114" t="s">
        <v>107</v>
      </c>
      <c r="B12" s="114"/>
      <c r="C12" s="114"/>
      <c r="D12" s="114"/>
      <c r="E12" s="114"/>
      <c r="F12" s="114"/>
      <c r="G12" s="114"/>
    </row>
    <row r="13" spans="1:7" ht="24" customHeight="1">
      <c r="A13" s="108" t="s">
        <v>10</v>
      </c>
      <c r="B13" s="109"/>
      <c r="C13" s="109"/>
      <c r="D13" s="109"/>
      <c r="E13" s="109"/>
      <c r="F13" s="109"/>
      <c r="G13" s="40">
        <f>G14+G46+G51+G79+G147+G140+G152+G61+G132</f>
        <v>33309.794000000002</v>
      </c>
    </row>
    <row r="14" spans="1:7" s="60" customFormat="1" ht="21" customHeight="1">
      <c r="A14" s="57" t="s">
        <v>11</v>
      </c>
      <c r="B14" s="58" t="s">
        <v>12</v>
      </c>
      <c r="C14" s="58" t="s">
        <v>13</v>
      </c>
      <c r="D14" s="58" t="s">
        <v>14</v>
      </c>
      <c r="E14" s="58"/>
      <c r="F14" s="58"/>
      <c r="G14" s="59">
        <f>G15+G33+G37+G29</f>
        <v>8387.5</v>
      </c>
    </row>
    <row r="15" spans="1:7" s="61" customFormat="1" ht="39" customHeight="1">
      <c r="A15" s="57" t="s">
        <v>15</v>
      </c>
      <c r="B15" s="58" t="s">
        <v>12</v>
      </c>
      <c r="C15" s="58" t="s">
        <v>13</v>
      </c>
      <c r="D15" s="58" t="s">
        <v>16</v>
      </c>
      <c r="E15" s="58" t="s">
        <v>17</v>
      </c>
      <c r="F15" s="58" t="s">
        <v>18</v>
      </c>
      <c r="G15" s="59">
        <f>SUM(G16:G28)</f>
        <v>6792.5000000000009</v>
      </c>
    </row>
    <row r="16" spans="1:7" s="56" customFormat="1" ht="38.25">
      <c r="A16" s="62" t="s">
        <v>19</v>
      </c>
      <c r="B16" s="53" t="s">
        <v>12</v>
      </c>
      <c r="C16" s="53" t="s">
        <v>13</v>
      </c>
      <c r="D16" s="53" t="s">
        <v>16</v>
      </c>
      <c r="E16" s="53" t="s">
        <v>20</v>
      </c>
      <c r="F16" s="53" t="s">
        <v>18</v>
      </c>
      <c r="G16" s="63"/>
    </row>
    <row r="17" spans="1:7" s="56" customFormat="1" ht="18.95" customHeight="1">
      <c r="A17" s="64" t="s">
        <v>21</v>
      </c>
      <c r="B17" s="53" t="s">
        <v>12</v>
      </c>
      <c r="C17" s="53" t="s">
        <v>13</v>
      </c>
      <c r="D17" s="53" t="s">
        <v>16</v>
      </c>
      <c r="E17" s="53" t="s">
        <v>22</v>
      </c>
      <c r="F17" s="53" t="s">
        <v>18</v>
      </c>
      <c r="G17" s="63"/>
    </row>
    <row r="18" spans="1:7" s="56" customFormat="1">
      <c r="A18" s="65" t="s">
        <v>23</v>
      </c>
      <c r="B18" s="53" t="s">
        <v>12</v>
      </c>
      <c r="C18" s="53" t="s">
        <v>13</v>
      </c>
      <c r="D18" s="53" t="s">
        <v>16</v>
      </c>
      <c r="E18" s="53" t="s">
        <v>22</v>
      </c>
      <c r="F18" s="53" t="s">
        <v>24</v>
      </c>
      <c r="G18" s="63">
        <v>5203.6000000000004</v>
      </c>
    </row>
    <row r="19" spans="1:7" s="56" customFormat="1" ht="22.5">
      <c r="A19" s="64" t="s">
        <v>25</v>
      </c>
      <c r="B19" s="53" t="s">
        <v>12</v>
      </c>
      <c r="C19" s="53" t="s">
        <v>13</v>
      </c>
      <c r="D19" s="53" t="s">
        <v>16</v>
      </c>
      <c r="E19" s="53" t="s">
        <v>26</v>
      </c>
      <c r="F19" s="53" t="s">
        <v>18</v>
      </c>
      <c r="G19" s="63"/>
    </row>
    <row r="20" spans="1:7" s="56" customFormat="1">
      <c r="A20" s="65" t="s">
        <v>23</v>
      </c>
      <c r="B20" s="53" t="s">
        <v>12</v>
      </c>
      <c r="C20" s="53" t="s">
        <v>13</v>
      </c>
      <c r="D20" s="53" t="s">
        <v>16</v>
      </c>
      <c r="E20" s="53" t="s">
        <v>26</v>
      </c>
      <c r="F20" s="53" t="s">
        <v>24</v>
      </c>
      <c r="G20" s="63">
        <v>1080</v>
      </c>
    </row>
    <row r="21" spans="1:7" s="56" customFormat="1" ht="17.25" customHeight="1">
      <c r="A21" s="62" t="s">
        <v>128</v>
      </c>
      <c r="B21" s="53" t="s">
        <v>12</v>
      </c>
      <c r="C21" s="53" t="s">
        <v>13</v>
      </c>
      <c r="D21" s="53" t="s">
        <v>16</v>
      </c>
      <c r="E21" s="53" t="s">
        <v>131</v>
      </c>
      <c r="F21" s="53" t="s">
        <v>18</v>
      </c>
      <c r="G21" s="63"/>
    </row>
    <row r="22" spans="1:7" s="56" customFormat="1" ht="24.75" hidden="1" customHeight="1">
      <c r="A22" s="64" t="s">
        <v>181</v>
      </c>
      <c r="B22" s="53" t="s">
        <v>12</v>
      </c>
      <c r="C22" s="53" t="s">
        <v>13</v>
      </c>
      <c r="D22" s="53" t="s">
        <v>16</v>
      </c>
      <c r="E22" s="53" t="s">
        <v>182</v>
      </c>
      <c r="F22" s="53" t="s">
        <v>18</v>
      </c>
      <c r="G22" s="63"/>
    </row>
    <row r="23" spans="1:7" s="56" customFormat="1" ht="14.25" hidden="1" customHeight="1">
      <c r="A23" s="65" t="s">
        <v>23</v>
      </c>
      <c r="B23" s="53" t="s">
        <v>12</v>
      </c>
      <c r="C23" s="53" t="s">
        <v>13</v>
      </c>
      <c r="D23" s="53" t="s">
        <v>16</v>
      </c>
      <c r="E23" s="53" t="s">
        <v>182</v>
      </c>
      <c r="F23" s="53" t="s">
        <v>24</v>
      </c>
      <c r="G23" s="66"/>
    </row>
    <row r="24" spans="1:7" s="56" customFormat="1" ht="24.75" customHeight="1">
      <c r="A24" s="64" t="s">
        <v>129</v>
      </c>
      <c r="B24" s="53" t="s">
        <v>12</v>
      </c>
      <c r="C24" s="53" t="s">
        <v>13</v>
      </c>
      <c r="D24" s="53" t="s">
        <v>16</v>
      </c>
      <c r="E24" s="53" t="s">
        <v>132</v>
      </c>
      <c r="F24" s="53" t="s">
        <v>18</v>
      </c>
      <c r="G24" s="63"/>
    </row>
    <row r="25" spans="1:7" s="56" customFormat="1" ht="14.25" customHeight="1">
      <c r="A25" s="65" t="s">
        <v>130</v>
      </c>
      <c r="B25" s="53" t="s">
        <v>12</v>
      </c>
      <c r="C25" s="53" t="s">
        <v>13</v>
      </c>
      <c r="D25" s="53" t="s">
        <v>16</v>
      </c>
      <c r="E25" s="53" t="s">
        <v>132</v>
      </c>
      <c r="F25" s="53" t="s">
        <v>133</v>
      </c>
      <c r="G25" s="66">
        <v>40.299999999999997</v>
      </c>
    </row>
    <row r="26" spans="1:7" s="56" customFormat="1" ht="17.25" customHeight="1">
      <c r="A26" s="62" t="s">
        <v>92</v>
      </c>
      <c r="B26" s="53" t="s">
        <v>12</v>
      </c>
      <c r="C26" s="53" t="s">
        <v>13</v>
      </c>
      <c r="D26" s="53" t="s">
        <v>16</v>
      </c>
      <c r="E26" s="53" t="s">
        <v>93</v>
      </c>
      <c r="F26" s="53" t="s">
        <v>18</v>
      </c>
      <c r="G26" s="63"/>
    </row>
    <row r="27" spans="1:7" s="56" customFormat="1" ht="45">
      <c r="A27" s="64" t="s">
        <v>94</v>
      </c>
      <c r="B27" s="53" t="s">
        <v>12</v>
      </c>
      <c r="C27" s="53" t="s">
        <v>13</v>
      </c>
      <c r="D27" s="53" t="s">
        <v>16</v>
      </c>
      <c r="E27" s="53" t="s">
        <v>95</v>
      </c>
      <c r="F27" s="53" t="s">
        <v>18</v>
      </c>
      <c r="G27" s="63"/>
    </row>
    <row r="28" spans="1:7" s="56" customFormat="1" ht="14.25" customHeight="1">
      <c r="A28" s="65" t="s">
        <v>91</v>
      </c>
      <c r="B28" s="53" t="s">
        <v>12</v>
      </c>
      <c r="C28" s="53" t="s">
        <v>13</v>
      </c>
      <c r="D28" s="53" t="s">
        <v>16</v>
      </c>
      <c r="E28" s="53" t="s">
        <v>95</v>
      </c>
      <c r="F28" s="53" t="s">
        <v>96</v>
      </c>
      <c r="G28" s="66">
        <v>468.6</v>
      </c>
    </row>
    <row r="29" spans="1:7" s="61" customFormat="1" ht="29.25" customHeight="1">
      <c r="A29" s="57" t="s">
        <v>198</v>
      </c>
      <c r="B29" s="58" t="s">
        <v>12</v>
      </c>
      <c r="C29" s="58" t="s">
        <v>13</v>
      </c>
      <c r="D29" s="58" t="s">
        <v>199</v>
      </c>
      <c r="E29" s="58" t="s">
        <v>17</v>
      </c>
      <c r="F29" s="58" t="s">
        <v>18</v>
      </c>
      <c r="G29" s="59">
        <f>SUM(G30:G32)</f>
        <v>150</v>
      </c>
    </row>
    <row r="30" spans="1:7" s="56" customFormat="1">
      <c r="A30" s="62" t="s">
        <v>92</v>
      </c>
      <c r="B30" s="53" t="s">
        <v>12</v>
      </c>
      <c r="C30" s="53" t="s">
        <v>13</v>
      </c>
      <c r="D30" s="53" t="s">
        <v>199</v>
      </c>
      <c r="E30" s="53" t="s">
        <v>93</v>
      </c>
      <c r="F30" s="53" t="s">
        <v>18</v>
      </c>
      <c r="G30" s="63"/>
    </row>
    <row r="31" spans="1:7" s="56" customFormat="1" ht="45">
      <c r="A31" s="64" t="s">
        <v>94</v>
      </c>
      <c r="B31" s="53" t="s">
        <v>12</v>
      </c>
      <c r="C31" s="53" t="s">
        <v>13</v>
      </c>
      <c r="D31" s="53" t="s">
        <v>199</v>
      </c>
      <c r="E31" s="53" t="s">
        <v>95</v>
      </c>
      <c r="F31" s="53" t="s">
        <v>18</v>
      </c>
      <c r="G31" s="63"/>
    </row>
    <row r="32" spans="1:7" s="56" customFormat="1">
      <c r="A32" s="65" t="s">
        <v>91</v>
      </c>
      <c r="B32" s="53" t="s">
        <v>12</v>
      </c>
      <c r="C32" s="53" t="s">
        <v>13</v>
      </c>
      <c r="D32" s="53" t="s">
        <v>199</v>
      </c>
      <c r="E32" s="53" t="s">
        <v>95</v>
      </c>
      <c r="F32" s="53" t="s">
        <v>96</v>
      </c>
      <c r="G32" s="63">
        <v>150</v>
      </c>
    </row>
    <row r="33" spans="1:7" s="61" customFormat="1">
      <c r="A33" s="57" t="s">
        <v>27</v>
      </c>
      <c r="B33" s="58" t="s">
        <v>12</v>
      </c>
      <c r="C33" s="58" t="s">
        <v>13</v>
      </c>
      <c r="D33" s="58" t="s">
        <v>90</v>
      </c>
      <c r="E33" s="58" t="s">
        <v>17</v>
      </c>
      <c r="F33" s="58" t="s">
        <v>18</v>
      </c>
      <c r="G33" s="59">
        <f>SUM(G34:G36)</f>
        <v>750</v>
      </c>
    </row>
    <row r="34" spans="1:7" s="56" customFormat="1">
      <c r="A34" s="62" t="s">
        <v>27</v>
      </c>
      <c r="B34" s="53" t="s">
        <v>12</v>
      </c>
      <c r="C34" s="53" t="s">
        <v>13</v>
      </c>
      <c r="D34" s="53" t="s">
        <v>90</v>
      </c>
      <c r="E34" s="53" t="s">
        <v>29</v>
      </c>
      <c r="F34" s="53" t="s">
        <v>18</v>
      </c>
      <c r="G34" s="63"/>
    </row>
    <row r="35" spans="1:7" s="56" customFormat="1">
      <c r="A35" s="64" t="s">
        <v>30</v>
      </c>
      <c r="B35" s="53" t="s">
        <v>12</v>
      </c>
      <c r="C35" s="53" t="s">
        <v>13</v>
      </c>
      <c r="D35" s="53" t="s">
        <v>90</v>
      </c>
      <c r="E35" s="53" t="s">
        <v>31</v>
      </c>
      <c r="F35" s="53" t="s">
        <v>18</v>
      </c>
      <c r="G35" s="63"/>
    </row>
    <row r="36" spans="1:7" s="56" customFormat="1">
      <c r="A36" s="65" t="s">
        <v>32</v>
      </c>
      <c r="B36" s="53" t="s">
        <v>12</v>
      </c>
      <c r="C36" s="53" t="s">
        <v>13</v>
      </c>
      <c r="D36" s="53" t="s">
        <v>90</v>
      </c>
      <c r="E36" s="53" t="s">
        <v>31</v>
      </c>
      <c r="F36" s="53" t="s">
        <v>33</v>
      </c>
      <c r="G36" s="63">
        <v>750</v>
      </c>
    </row>
    <row r="37" spans="1:7" s="69" customFormat="1">
      <c r="A37" s="67" t="s">
        <v>34</v>
      </c>
      <c r="B37" s="68" t="s">
        <v>12</v>
      </c>
      <c r="C37" s="68" t="s">
        <v>13</v>
      </c>
      <c r="D37" s="68" t="s">
        <v>148</v>
      </c>
      <c r="E37" s="68" t="s">
        <v>17</v>
      </c>
      <c r="F37" s="68" t="s">
        <v>18</v>
      </c>
      <c r="G37" s="59">
        <f>SUM(G38:G45)</f>
        <v>695</v>
      </c>
    </row>
    <row r="38" spans="1:7" ht="27.75" customHeight="1">
      <c r="A38" s="10" t="s">
        <v>122</v>
      </c>
      <c r="B38" s="11" t="s">
        <v>12</v>
      </c>
      <c r="C38" s="11" t="s">
        <v>13</v>
      </c>
      <c r="D38" s="11" t="s">
        <v>148</v>
      </c>
      <c r="E38" s="11" t="s">
        <v>123</v>
      </c>
      <c r="F38" s="11" t="s">
        <v>18</v>
      </c>
      <c r="G38" s="41"/>
    </row>
    <row r="39" spans="1:7" ht="22.5" customHeight="1">
      <c r="A39" s="12" t="s">
        <v>36</v>
      </c>
      <c r="B39" s="11" t="s">
        <v>12</v>
      </c>
      <c r="C39" s="11" t="s">
        <v>13</v>
      </c>
      <c r="D39" s="11" t="s">
        <v>148</v>
      </c>
      <c r="E39" s="11" t="s">
        <v>37</v>
      </c>
      <c r="F39" s="11" t="s">
        <v>18</v>
      </c>
      <c r="G39" s="41"/>
    </row>
    <row r="40" spans="1:7">
      <c r="A40" s="13" t="s">
        <v>23</v>
      </c>
      <c r="B40" s="11" t="s">
        <v>12</v>
      </c>
      <c r="C40" s="11" t="s">
        <v>13</v>
      </c>
      <c r="D40" s="11" t="s">
        <v>148</v>
      </c>
      <c r="E40" s="11" t="s">
        <v>37</v>
      </c>
      <c r="F40" s="11" t="s">
        <v>24</v>
      </c>
      <c r="G40" s="41">
        <v>350</v>
      </c>
    </row>
    <row r="41" spans="1:7" ht="25.5">
      <c r="A41" s="10" t="s">
        <v>38</v>
      </c>
      <c r="B41" s="11" t="s">
        <v>12</v>
      </c>
      <c r="C41" s="11" t="s">
        <v>13</v>
      </c>
      <c r="D41" s="11" t="s">
        <v>148</v>
      </c>
      <c r="E41" s="11" t="s">
        <v>39</v>
      </c>
      <c r="F41" s="11" t="s">
        <v>18</v>
      </c>
      <c r="G41" s="41"/>
    </row>
    <row r="42" spans="1:7" ht="14.25" customHeight="1">
      <c r="A42" s="12" t="s">
        <v>40</v>
      </c>
      <c r="B42" s="11" t="s">
        <v>12</v>
      </c>
      <c r="C42" s="11" t="s">
        <v>13</v>
      </c>
      <c r="D42" s="11" t="s">
        <v>148</v>
      </c>
      <c r="E42" s="11" t="s">
        <v>41</v>
      </c>
      <c r="F42" s="11" t="s">
        <v>18</v>
      </c>
      <c r="G42" s="41"/>
    </row>
    <row r="43" spans="1:7">
      <c r="A43" s="13" t="s">
        <v>23</v>
      </c>
      <c r="B43" s="11" t="s">
        <v>12</v>
      </c>
      <c r="C43" s="11" t="s">
        <v>13</v>
      </c>
      <c r="D43" s="11" t="s">
        <v>148</v>
      </c>
      <c r="E43" s="11" t="s">
        <v>41</v>
      </c>
      <c r="F43" s="11" t="s">
        <v>24</v>
      </c>
      <c r="G43" s="41">
        <v>345</v>
      </c>
    </row>
    <row r="44" spans="1:7" ht="23.25" hidden="1" customHeight="1">
      <c r="A44" s="12" t="s">
        <v>116</v>
      </c>
      <c r="B44" s="11" t="s">
        <v>12</v>
      </c>
      <c r="C44" s="11" t="s">
        <v>13</v>
      </c>
      <c r="D44" s="11" t="s">
        <v>35</v>
      </c>
      <c r="E44" s="11" t="s">
        <v>115</v>
      </c>
      <c r="F44" s="11" t="s">
        <v>18</v>
      </c>
      <c r="G44" s="41"/>
    </row>
    <row r="45" spans="1:7" hidden="1">
      <c r="A45" s="13" t="s">
        <v>23</v>
      </c>
      <c r="B45" s="11" t="s">
        <v>12</v>
      </c>
      <c r="C45" s="11" t="s">
        <v>13</v>
      </c>
      <c r="D45" s="11" t="s">
        <v>35</v>
      </c>
      <c r="E45" s="11" t="s">
        <v>115</v>
      </c>
      <c r="F45" s="11" t="s">
        <v>24</v>
      </c>
      <c r="G45" s="41"/>
    </row>
    <row r="46" spans="1:7" s="9" customFormat="1" ht="21" customHeight="1">
      <c r="A46" s="15" t="s">
        <v>42</v>
      </c>
      <c r="B46" s="8" t="s">
        <v>12</v>
      </c>
      <c r="C46" s="16" t="s">
        <v>43</v>
      </c>
      <c r="D46" s="16" t="s">
        <v>14</v>
      </c>
      <c r="E46" s="16"/>
      <c r="F46" s="16"/>
      <c r="G46" s="42">
        <f>G47</f>
        <v>199.994</v>
      </c>
    </row>
    <row r="47" spans="1:7" s="9" customFormat="1">
      <c r="A47" s="17" t="s">
        <v>44</v>
      </c>
      <c r="B47" s="8" t="s">
        <v>12</v>
      </c>
      <c r="C47" s="16" t="s">
        <v>43</v>
      </c>
      <c r="D47" s="16" t="s">
        <v>45</v>
      </c>
      <c r="E47" s="16" t="s">
        <v>17</v>
      </c>
      <c r="F47" s="16" t="s">
        <v>18</v>
      </c>
      <c r="G47" s="42">
        <f>SUM(G48:G50)</f>
        <v>199.994</v>
      </c>
    </row>
    <row r="48" spans="1:7">
      <c r="A48" s="18" t="s">
        <v>46</v>
      </c>
      <c r="B48" s="11" t="s">
        <v>12</v>
      </c>
      <c r="C48" s="19" t="s">
        <v>43</v>
      </c>
      <c r="D48" s="19" t="s">
        <v>45</v>
      </c>
      <c r="E48" s="19" t="s">
        <v>47</v>
      </c>
      <c r="F48" s="19" t="s">
        <v>18</v>
      </c>
      <c r="G48" s="37"/>
    </row>
    <row r="49" spans="1:7" ht="22.5">
      <c r="A49" s="20" t="s">
        <v>48</v>
      </c>
      <c r="B49" s="11" t="s">
        <v>12</v>
      </c>
      <c r="C49" s="19" t="s">
        <v>43</v>
      </c>
      <c r="D49" s="19" t="s">
        <v>45</v>
      </c>
      <c r="E49" s="19" t="s">
        <v>49</v>
      </c>
      <c r="F49" s="19" t="s">
        <v>18</v>
      </c>
      <c r="G49" s="37"/>
    </row>
    <row r="50" spans="1:7">
      <c r="A50" s="21" t="s">
        <v>23</v>
      </c>
      <c r="B50" s="11" t="s">
        <v>12</v>
      </c>
      <c r="C50" s="19" t="s">
        <v>43</v>
      </c>
      <c r="D50" s="19" t="s">
        <v>45</v>
      </c>
      <c r="E50" s="19" t="s">
        <v>49</v>
      </c>
      <c r="F50" s="19" t="s">
        <v>24</v>
      </c>
      <c r="G50" s="37">
        <v>199.994</v>
      </c>
    </row>
    <row r="51" spans="1:7" s="9" customFormat="1" ht="25.5">
      <c r="A51" s="15" t="s">
        <v>50</v>
      </c>
      <c r="B51" s="8" t="s">
        <v>12</v>
      </c>
      <c r="C51" s="16" t="s">
        <v>45</v>
      </c>
      <c r="D51" s="16" t="s">
        <v>14</v>
      </c>
      <c r="E51" s="16"/>
      <c r="F51" s="16"/>
      <c r="G51" s="42">
        <f>G52</f>
        <v>1045.8</v>
      </c>
    </row>
    <row r="52" spans="1:7" s="9" customFormat="1" ht="25.5">
      <c r="A52" s="15" t="s">
        <v>51</v>
      </c>
      <c r="B52" s="8" t="s">
        <v>12</v>
      </c>
      <c r="C52" s="16" t="s">
        <v>45</v>
      </c>
      <c r="D52" s="16" t="s">
        <v>52</v>
      </c>
      <c r="E52" s="16" t="s">
        <v>17</v>
      </c>
      <c r="F52" s="16" t="s">
        <v>18</v>
      </c>
      <c r="G52" s="42">
        <f>SUM(G56:G60)</f>
        <v>1045.8</v>
      </c>
    </row>
    <row r="53" spans="1:7" s="9" customFormat="1" ht="38.25" hidden="1">
      <c r="A53" s="10" t="s">
        <v>19</v>
      </c>
      <c r="B53" s="11" t="s">
        <v>12</v>
      </c>
      <c r="C53" s="19" t="s">
        <v>45</v>
      </c>
      <c r="D53" s="19" t="s">
        <v>52</v>
      </c>
      <c r="E53" s="11" t="s">
        <v>20</v>
      </c>
      <c r="F53" s="11" t="s">
        <v>18</v>
      </c>
      <c r="G53" s="42"/>
    </row>
    <row r="54" spans="1:7" s="9" customFormat="1" hidden="1">
      <c r="A54" s="12" t="s">
        <v>21</v>
      </c>
      <c r="B54" s="11" t="s">
        <v>12</v>
      </c>
      <c r="C54" s="19" t="s">
        <v>45</v>
      </c>
      <c r="D54" s="19" t="s">
        <v>52</v>
      </c>
      <c r="E54" s="11" t="s">
        <v>22</v>
      </c>
      <c r="F54" s="11" t="s">
        <v>18</v>
      </c>
      <c r="G54" s="42"/>
    </row>
    <row r="55" spans="1:7" s="9" customFormat="1" hidden="1">
      <c r="A55" s="13" t="s">
        <v>23</v>
      </c>
      <c r="B55" s="11" t="s">
        <v>12</v>
      </c>
      <c r="C55" s="19" t="s">
        <v>45</v>
      </c>
      <c r="D55" s="19" t="s">
        <v>52</v>
      </c>
      <c r="E55" s="11" t="s">
        <v>22</v>
      </c>
      <c r="F55" s="11" t="s">
        <v>24</v>
      </c>
      <c r="G55" s="42"/>
    </row>
    <row r="56" spans="1:7">
      <c r="A56" s="22" t="s">
        <v>53</v>
      </c>
      <c r="B56" s="11" t="s">
        <v>12</v>
      </c>
      <c r="C56" s="19" t="s">
        <v>45</v>
      </c>
      <c r="D56" s="19" t="s">
        <v>52</v>
      </c>
      <c r="E56" s="23">
        <v>7950000</v>
      </c>
      <c r="F56" s="19" t="s">
        <v>18</v>
      </c>
      <c r="G56" s="37"/>
    </row>
    <row r="57" spans="1:7" ht="33.75">
      <c r="A57" s="48" t="s">
        <v>194</v>
      </c>
      <c r="B57" s="11" t="s">
        <v>12</v>
      </c>
      <c r="C57" s="19" t="s">
        <v>45</v>
      </c>
      <c r="D57" s="19" t="s">
        <v>52</v>
      </c>
      <c r="E57" s="23">
        <v>7950004</v>
      </c>
      <c r="F57" s="19" t="s">
        <v>18</v>
      </c>
      <c r="G57" s="37"/>
    </row>
    <row r="58" spans="1:7">
      <c r="A58" s="24" t="s">
        <v>23</v>
      </c>
      <c r="B58" s="11" t="s">
        <v>12</v>
      </c>
      <c r="C58" s="19" t="s">
        <v>45</v>
      </c>
      <c r="D58" s="19" t="s">
        <v>52</v>
      </c>
      <c r="E58" s="23">
        <v>7950004</v>
      </c>
      <c r="F58" s="19" t="s">
        <v>24</v>
      </c>
      <c r="G58" s="37">
        <v>889.8</v>
      </c>
    </row>
    <row r="59" spans="1:7" ht="33.75">
      <c r="A59" s="48" t="s">
        <v>195</v>
      </c>
      <c r="B59" s="11" t="s">
        <v>12</v>
      </c>
      <c r="C59" s="19" t="s">
        <v>45</v>
      </c>
      <c r="D59" s="19" t="s">
        <v>52</v>
      </c>
      <c r="E59" s="23">
        <v>7950010</v>
      </c>
      <c r="F59" s="19" t="s">
        <v>18</v>
      </c>
      <c r="G59" s="37"/>
    </row>
    <row r="60" spans="1:7">
      <c r="A60" s="24" t="s">
        <v>23</v>
      </c>
      <c r="B60" s="11" t="s">
        <v>12</v>
      </c>
      <c r="C60" s="19" t="s">
        <v>45</v>
      </c>
      <c r="D60" s="19" t="s">
        <v>52</v>
      </c>
      <c r="E60" s="23">
        <v>7950010</v>
      </c>
      <c r="F60" s="19" t="s">
        <v>24</v>
      </c>
      <c r="G60" s="37">
        <v>156</v>
      </c>
    </row>
    <row r="61" spans="1:7" s="9" customFormat="1" ht="21" customHeight="1">
      <c r="A61" s="15" t="s">
        <v>54</v>
      </c>
      <c r="B61" s="8" t="s">
        <v>12</v>
      </c>
      <c r="C61" s="16" t="s">
        <v>16</v>
      </c>
      <c r="D61" s="16" t="s">
        <v>14</v>
      </c>
      <c r="E61" s="16"/>
      <c r="F61" s="16"/>
      <c r="G61" s="42">
        <f>G62+G71</f>
        <v>3441</v>
      </c>
    </row>
    <row r="62" spans="1:7" s="9" customFormat="1" ht="12.75" customHeight="1">
      <c r="A62" s="17" t="s">
        <v>160</v>
      </c>
      <c r="B62" s="8" t="s">
        <v>12</v>
      </c>
      <c r="C62" s="16" t="s">
        <v>16</v>
      </c>
      <c r="D62" s="16" t="s">
        <v>52</v>
      </c>
      <c r="E62" s="16" t="s">
        <v>17</v>
      </c>
      <c r="F62" s="16" t="s">
        <v>18</v>
      </c>
      <c r="G62" s="42">
        <f>SUM(G64:G70)</f>
        <v>2566</v>
      </c>
    </row>
    <row r="63" spans="1:7" ht="13.5" hidden="1" customHeight="1">
      <c r="A63" s="22" t="s">
        <v>110</v>
      </c>
      <c r="B63" s="11" t="s">
        <v>12</v>
      </c>
      <c r="C63" s="19" t="s">
        <v>16</v>
      </c>
      <c r="D63" s="19" t="s">
        <v>52</v>
      </c>
      <c r="E63" s="19" t="s">
        <v>112</v>
      </c>
      <c r="F63" s="19" t="s">
        <v>18</v>
      </c>
      <c r="G63" s="37"/>
    </row>
    <row r="64" spans="1:7" s="9" customFormat="1" ht="33.75" hidden="1">
      <c r="A64" s="20" t="s">
        <v>163</v>
      </c>
      <c r="B64" s="11" t="s">
        <v>12</v>
      </c>
      <c r="C64" s="19" t="s">
        <v>16</v>
      </c>
      <c r="D64" s="19" t="s">
        <v>52</v>
      </c>
      <c r="E64" s="19" t="s">
        <v>165</v>
      </c>
      <c r="F64" s="19" t="s">
        <v>18</v>
      </c>
      <c r="G64" s="37"/>
    </row>
    <row r="65" spans="1:7" s="9" customFormat="1" ht="12.75" hidden="1" customHeight="1">
      <c r="A65" s="24" t="s">
        <v>23</v>
      </c>
      <c r="B65" s="11" t="s">
        <v>12</v>
      </c>
      <c r="C65" s="19" t="s">
        <v>16</v>
      </c>
      <c r="D65" s="19" t="s">
        <v>52</v>
      </c>
      <c r="E65" s="19" t="s">
        <v>165</v>
      </c>
      <c r="F65" s="19" t="s">
        <v>24</v>
      </c>
      <c r="G65" s="37"/>
    </row>
    <row r="66" spans="1:7" s="9" customFormat="1" ht="22.5" hidden="1">
      <c r="A66" s="20" t="s">
        <v>164</v>
      </c>
      <c r="B66" s="11" t="s">
        <v>12</v>
      </c>
      <c r="C66" s="19" t="s">
        <v>16</v>
      </c>
      <c r="D66" s="19" t="s">
        <v>52</v>
      </c>
      <c r="E66" s="19" t="s">
        <v>166</v>
      </c>
      <c r="F66" s="19" t="s">
        <v>18</v>
      </c>
      <c r="G66" s="37"/>
    </row>
    <row r="67" spans="1:7" s="9" customFormat="1" ht="12.75" hidden="1" customHeight="1">
      <c r="A67" s="24" t="s">
        <v>23</v>
      </c>
      <c r="B67" s="11" t="s">
        <v>12</v>
      </c>
      <c r="C67" s="19" t="s">
        <v>16</v>
      </c>
      <c r="D67" s="19" t="s">
        <v>52</v>
      </c>
      <c r="E67" s="19" t="s">
        <v>166</v>
      </c>
      <c r="F67" s="19" t="s">
        <v>24</v>
      </c>
      <c r="G67" s="37"/>
    </row>
    <row r="68" spans="1:7" ht="13.5" customHeight="1">
      <c r="A68" s="22" t="s">
        <v>53</v>
      </c>
      <c r="B68" s="11" t="s">
        <v>12</v>
      </c>
      <c r="C68" s="19" t="s">
        <v>16</v>
      </c>
      <c r="D68" s="19" t="s">
        <v>52</v>
      </c>
      <c r="E68" s="19" t="s">
        <v>175</v>
      </c>
      <c r="F68" s="19" t="s">
        <v>18</v>
      </c>
      <c r="G68" s="37"/>
    </row>
    <row r="69" spans="1:7" ht="33.75">
      <c r="A69" s="48" t="s">
        <v>180</v>
      </c>
      <c r="B69" s="11" t="s">
        <v>12</v>
      </c>
      <c r="C69" s="19" t="s">
        <v>16</v>
      </c>
      <c r="D69" s="19" t="s">
        <v>52</v>
      </c>
      <c r="E69" s="23">
        <v>7950012</v>
      </c>
      <c r="F69" s="19" t="s">
        <v>18</v>
      </c>
      <c r="G69" s="37"/>
    </row>
    <row r="70" spans="1:7">
      <c r="A70" s="24" t="s">
        <v>23</v>
      </c>
      <c r="B70" s="11" t="s">
        <v>12</v>
      </c>
      <c r="C70" s="19" t="s">
        <v>16</v>
      </c>
      <c r="D70" s="19" t="s">
        <v>52</v>
      </c>
      <c r="E70" s="23">
        <v>7950012</v>
      </c>
      <c r="F70" s="19" t="s">
        <v>24</v>
      </c>
      <c r="G70" s="37">
        <f>2466+100</f>
        <v>2566</v>
      </c>
    </row>
    <row r="71" spans="1:7" s="9" customFormat="1" ht="12.75" customHeight="1">
      <c r="A71" s="17" t="s">
        <v>117</v>
      </c>
      <c r="B71" s="8" t="s">
        <v>12</v>
      </c>
      <c r="C71" s="16" t="s">
        <v>16</v>
      </c>
      <c r="D71" s="16" t="s">
        <v>28</v>
      </c>
      <c r="E71" s="16" t="s">
        <v>17</v>
      </c>
      <c r="F71" s="16" t="s">
        <v>18</v>
      </c>
      <c r="G71" s="42">
        <f>SUM(G72:G78)</f>
        <v>875</v>
      </c>
    </row>
    <row r="72" spans="1:7" ht="13.5" customHeight="1">
      <c r="A72" s="20" t="s">
        <v>124</v>
      </c>
      <c r="B72" s="11" t="s">
        <v>12</v>
      </c>
      <c r="C72" s="19" t="s">
        <v>16</v>
      </c>
      <c r="D72" s="19" t="s">
        <v>28</v>
      </c>
      <c r="E72" s="19" t="s">
        <v>125</v>
      </c>
      <c r="F72" s="19" t="s">
        <v>18</v>
      </c>
      <c r="G72" s="37"/>
    </row>
    <row r="73" spans="1:7">
      <c r="A73" s="24" t="s">
        <v>23</v>
      </c>
      <c r="B73" s="11" t="s">
        <v>12</v>
      </c>
      <c r="C73" s="19" t="s">
        <v>16</v>
      </c>
      <c r="D73" s="19" t="s">
        <v>28</v>
      </c>
      <c r="E73" s="23">
        <v>3380000</v>
      </c>
      <c r="F73" s="19" t="s">
        <v>24</v>
      </c>
      <c r="G73" s="37">
        <f>300+100</f>
        <v>400</v>
      </c>
    </row>
    <row r="74" spans="1:7" ht="15" customHeight="1">
      <c r="A74" s="18" t="s">
        <v>118</v>
      </c>
      <c r="B74" s="11" t="s">
        <v>12</v>
      </c>
      <c r="C74" s="19" t="s">
        <v>16</v>
      </c>
      <c r="D74" s="19" t="s">
        <v>28</v>
      </c>
      <c r="E74" s="19" t="s">
        <v>119</v>
      </c>
      <c r="F74" s="19" t="s">
        <v>18</v>
      </c>
      <c r="G74" s="37"/>
    </row>
    <row r="75" spans="1:7" ht="13.5" customHeight="1">
      <c r="A75" s="20" t="s">
        <v>120</v>
      </c>
      <c r="B75" s="11" t="s">
        <v>12</v>
      </c>
      <c r="C75" s="19" t="s">
        <v>16</v>
      </c>
      <c r="D75" s="19" t="s">
        <v>28</v>
      </c>
      <c r="E75" s="19" t="s">
        <v>121</v>
      </c>
      <c r="F75" s="19" t="s">
        <v>18</v>
      </c>
      <c r="G75" s="37"/>
    </row>
    <row r="76" spans="1:7">
      <c r="A76" s="24" t="s">
        <v>23</v>
      </c>
      <c r="B76" s="11" t="s">
        <v>12</v>
      </c>
      <c r="C76" s="19" t="s">
        <v>16</v>
      </c>
      <c r="D76" s="19" t="s">
        <v>28</v>
      </c>
      <c r="E76" s="23" t="s">
        <v>121</v>
      </c>
      <c r="F76" s="19" t="s">
        <v>24</v>
      </c>
      <c r="G76" s="37">
        <v>400</v>
      </c>
    </row>
    <row r="77" spans="1:7" ht="13.5" customHeight="1">
      <c r="A77" s="20" t="s">
        <v>184</v>
      </c>
      <c r="B77" s="11" t="s">
        <v>12</v>
      </c>
      <c r="C77" s="19" t="s">
        <v>16</v>
      </c>
      <c r="D77" s="19" t="s">
        <v>28</v>
      </c>
      <c r="E77" s="19" t="s">
        <v>185</v>
      </c>
      <c r="F77" s="19" t="s">
        <v>18</v>
      </c>
      <c r="G77" s="37"/>
    </row>
    <row r="78" spans="1:7">
      <c r="A78" s="24" t="s">
        <v>23</v>
      </c>
      <c r="B78" s="11" t="s">
        <v>12</v>
      </c>
      <c r="C78" s="19" t="s">
        <v>16</v>
      </c>
      <c r="D78" s="19" t="s">
        <v>28</v>
      </c>
      <c r="E78" s="23">
        <v>3400400</v>
      </c>
      <c r="F78" s="19" t="s">
        <v>24</v>
      </c>
      <c r="G78" s="37">
        <v>75</v>
      </c>
    </row>
    <row r="79" spans="1:7" s="9" customFormat="1" ht="21" customHeight="1">
      <c r="A79" s="15" t="s">
        <v>55</v>
      </c>
      <c r="B79" s="8" t="s">
        <v>12</v>
      </c>
      <c r="C79" s="16" t="s">
        <v>56</v>
      </c>
      <c r="D79" s="16" t="s">
        <v>14</v>
      </c>
      <c r="E79" s="16"/>
      <c r="F79" s="16"/>
      <c r="G79" s="35">
        <f>G80+G99+G120</f>
        <v>20099.5</v>
      </c>
    </row>
    <row r="80" spans="1:7" s="9" customFormat="1">
      <c r="A80" s="15" t="s">
        <v>57</v>
      </c>
      <c r="B80" s="8" t="s">
        <v>12</v>
      </c>
      <c r="C80" s="16" t="s">
        <v>56</v>
      </c>
      <c r="D80" s="16" t="s">
        <v>13</v>
      </c>
      <c r="E80" s="16" t="s">
        <v>17</v>
      </c>
      <c r="F80" s="16" t="s">
        <v>18</v>
      </c>
      <c r="G80" s="35">
        <f>SUM(G81:G98)</f>
        <v>9135.77</v>
      </c>
    </row>
    <row r="81" spans="1:8" s="9" customFormat="1" ht="25.5">
      <c r="A81" s="25" t="s">
        <v>152</v>
      </c>
      <c r="B81" s="11" t="s">
        <v>12</v>
      </c>
      <c r="C81" s="19" t="s">
        <v>56</v>
      </c>
      <c r="D81" s="19" t="s">
        <v>13</v>
      </c>
      <c r="E81" s="19" t="s">
        <v>154</v>
      </c>
      <c r="F81" s="19" t="s">
        <v>18</v>
      </c>
      <c r="G81" s="43"/>
    </row>
    <row r="82" spans="1:8" s="9" customFormat="1" ht="33.75">
      <c r="A82" s="26" t="s">
        <v>169</v>
      </c>
      <c r="B82" s="11" t="s">
        <v>12</v>
      </c>
      <c r="C82" s="19" t="s">
        <v>56</v>
      </c>
      <c r="D82" s="19" t="s">
        <v>13</v>
      </c>
      <c r="E82" s="19" t="s">
        <v>167</v>
      </c>
      <c r="F82" s="19" t="s">
        <v>18</v>
      </c>
      <c r="G82" s="43"/>
    </row>
    <row r="83" spans="1:8" s="9" customFormat="1" ht="33.75">
      <c r="A83" s="48" t="s">
        <v>168</v>
      </c>
      <c r="B83" s="11" t="s">
        <v>12</v>
      </c>
      <c r="C83" s="19" t="s">
        <v>56</v>
      </c>
      <c r="D83" s="19" t="s">
        <v>13</v>
      </c>
      <c r="E83" s="19" t="s">
        <v>170</v>
      </c>
      <c r="F83" s="19" t="s">
        <v>18</v>
      </c>
      <c r="G83" s="43"/>
    </row>
    <row r="84" spans="1:8" s="9" customFormat="1">
      <c r="A84" s="24" t="s">
        <v>65</v>
      </c>
      <c r="B84" s="11" t="s">
        <v>12</v>
      </c>
      <c r="C84" s="19" t="s">
        <v>56</v>
      </c>
      <c r="D84" s="19" t="s">
        <v>13</v>
      </c>
      <c r="E84" s="19" t="s">
        <v>170</v>
      </c>
      <c r="F84" s="19" t="s">
        <v>66</v>
      </c>
      <c r="G84" s="74">
        <v>905.93020000000001</v>
      </c>
    </row>
    <row r="85" spans="1:8" s="9" customFormat="1" ht="22.5">
      <c r="A85" s="26" t="s">
        <v>153</v>
      </c>
      <c r="B85" s="11" t="s">
        <v>12</v>
      </c>
      <c r="C85" s="19" t="s">
        <v>56</v>
      </c>
      <c r="D85" s="19" t="s">
        <v>13</v>
      </c>
      <c r="E85" s="19" t="s">
        <v>155</v>
      </c>
      <c r="F85" s="19" t="s">
        <v>18</v>
      </c>
      <c r="G85" s="43"/>
    </row>
    <row r="86" spans="1:8" s="9" customFormat="1" ht="34.5" customHeight="1">
      <c r="A86" s="70" t="s">
        <v>171</v>
      </c>
      <c r="B86" s="11" t="s">
        <v>12</v>
      </c>
      <c r="C86" s="19" t="s">
        <v>56</v>
      </c>
      <c r="D86" s="19" t="s">
        <v>13</v>
      </c>
      <c r="E86" s="19" t="s">
        <v>174</v>
      </c>
      <c r="F86" s="19" t="s">
        <v>18</v>
      </c>
      <c r="G86" s="43"/>
    </row>
    <row r="87" spans="1:8" s="9" customFormat="1">
      <c r="A87" s="24" t="s">
        <v>172</v>
      </c>
      <c r="B87" s="11" t="s">
        <v>12</v>
      </c>
      <c r="C87" s="19" t="s">
        <v>56</v>
      </c>
      <c r="D87" s="19" t="s">
        <v>13</v>
      </c>
      <c r="E87" s="19" t="s">
        <v>174</v>
      </c>
      <c r="F87" s="19" t="s">
        <v>66</v>
      </c>
      <c r="G87" s="74">
        <f>397.3242+193.281</f>
        <v>590.60519999999997</v>
      </c>
    </row>
    <row r="88" spans="1:8" s="9" customFormat="1">
      <c r="A88" s="24" t="s">
        <v>173</v>
      </c>
      <c r="B88" s="11" t="s">
        <v>12</v>
      </c>
      <c r="C88" s="19" t="s">
        <v>56</v>
      </c>
      <c r="D88" s="19" t="s">
        <v>13</v>
      </c>
      <c r="E88" s="19" t="s">
        <v>174</v>
      </c>
      <c r="F88" s="19" t="s">
        <v>66</v>
      </c>
      <c r="G88" s="74">
        <f>1800+170.282+0.0036</f>
        <v>1970.2855999999999</v>
      </c>
    </row>
    <row r="89" spans="1:8">
      <c r="A89" s="25" t="s">
        <v>58</v>
      </c>
      <c r="B89" s="11" t="s">
        <v>12</v>
      </c>
      <c r="C89" s="19" t="s">
        <v>56</v>
      </c>
      <c r="D89" s="19" t="s">
        <v>13</v>
      </c>
      <c r="E89" s="19" t="s">
        <v>59</v>
      </c>
      <c r="F89" s="19" t="s">
        <v>18</v>
      </c>
      <c r="G89" s="43"/>
    </row>
    <row r="90" spans="1:8" ht="22.5">
      <c r="A90" s="26" t="s">
        <v>60</v>
      </c>
      <c r="B90" s="11" t="s">
        <v>12</v>
      </c>
      <c r="C90" s="19" t="s">
        <v>56</v>
      </c>
      <c r="D90" s="19" t="s">
        <v>13</v>
      </c>
      <c r="E90" s="19" t="s">
        <v>61</v>
      </c>
      <c r="F90" s="27" t="s">
        <v>18</v>
      </c>
      <c r="G90" s="43"/>
    </row>
    <row r="91" spans="1:8">
      <c r="A91" s="24" t="s">
        <v>23</v>
      </c>
      <c r="B91" s="11" t="s">
        <v>12</v>
      </c>
      <c r="C91" s="19" t="s">
        <v>56</v>
      </c>
      <c r="D91" s="19" t="s">
        <v>13</v>
      </c>
      <c r="E91" s="19" t="s">
        <v>61</v>
      </c>
      <c r="F91" s="27" t="s">
        <v>24</v>
      </c>
      <c r="G91" s="43">
        <f>660+1200</f>
        <v>1860</v>
      </c>
    </row>
    <row r="92" spans="1:8">
      <c r="A92" s="26" t="s">
        <v>62</v>
      </c>
      <c r="B92" s="11" t="s">
        <v>12</v>
      </c>
      <c r="C92" s="19" t="s">
        <v>56</v>
      </c>
      <c r="D92" s="19" t="s">
        <v>13</v>
      </c>
      <c r="E92" s="19" t="s">
        <v>63</v>
      </c>
      <c r="F92" s="19" t="s">
        <v>18</v>
      </c>
      <c r="G92" s="43"/>
    </row>
    <row r="93" spans="1:8">
      <c r="A93" s="24" t="s">
        <v>23</v>
      </c>
      <c r="B93" s="11" t="s">
        <v>12</v>
      </c>
      <c r="C93" s="19" t="s">
        <v>56</v>
      </c>
      <c r="D93" s="19" t="s">
        <v>13</v>
      </c>
      <c r="E93" s="19" t="s">
        <v>63</v>
      </c>
      <c r="F93" s="19" t="s">
        <v>24</v>
      </c>
      <c r="G93" s="43">
        <f>650-200</f>
        <v>450</v>
      </c>
    </row>
    <row r="94" spans="1:8">
      <c r="A94" s="25" t="s">
        <v>53</v>
      </c>
      <c r="B94" s="11" t="s">
        <v>12</v>
      </c>
      <c r="C94" s="19" t="s">
        <v>56</v>
      </c>
      <c r="D94" s="19" t="s">
        <v>13</v>
      </c>
      <c r="E94" s="23">
        <v>7950000</v>
      </c>
      <c r="F94" s="19" t="s">
        <v>18</v>
      </c>
      <c r="G94" s="43"/>
    </row>
    <row r="95" spans="1:8" ht="33" customHeight="1">
      <c r="A95" s="70" t="s">
        <v>176</v>
      </c>
      <c r="B95" s="11" t="s">
        <v>12</v>
      </c>
      <c r="C95" s="19" t="s">
        <v>56</v>
      </c>
      <c r="D95" s="19" t="s">
        <v>13</v>
      </c>
      <c r="E95" s="19" t="s">
        <v>108</v>
      </c>
      <c r="F95" s="19" t="s">
        <v>18</v>
      </c>
      <c r="G95" s="43"/>
    </row>
    <row r="96" spans="1:8">
      <c r="A96" s="24" t="s">
        <v>65</v>
      </c>
      <c r="B96" s="11" t="s">
        <v>12</v>
      </c>
      <c r="C96" s="19" t="s">
        <v>56</v>
      </c>
      <c r="D96" s="19" t="s">
        <v>13</v>
      </c>
      <c r="E96" s="19" t="s">
        <v>108</v>
      </c>
      <c r="F96" s="19" t="s">
        <v>66</v>
      </c>
      <c r="G96" s="43">
        <f>2300+358.949</f>
        <v>2658.9490000000001</v>
      </c>
      <c r="H96" s="76"/>
    </row>
    <row r="97" spans="1:7" ht="33.75">
      <c r="A97" s="48" t="s">
        <v>179</v>
      </c>
      <c r="B97" s="11" t="s">
        <v>12</v>
      </c>
      <c r="C97" s="19" t="s">
        <v>56</v>
      </c>
      <c r="D97" s="19" t="s">
        <v>13</v>
      </c>
      <c r="E97" s="19" t="s">
        <v>186</v>
      </c>
      <c r="F97" s="19" t="s">
        <v>18</v>
      </c>
      <c r="G97" s="43"/>
    </row>
    <row r="98" spans="1:7">
      <c r="A98" s="24" t="s">
        <v>23</v>
      </c>
      <c r="B98" s="11" t="s">
        <v>12</v>
      </c>
      <c r="C98" s="19" t="s">
        <v>56</v>
      </c>
      <c r="D98" s="19" t="s">
        <v>13</v>
      </c>
      <c r="E98" s="19" t="s">
        <v>186</v>
      </c>
      <c r="F98" s="19" t="s">
        <v>24</v>
      </c>
      <c r="G98" s="43">
        <v>700</v>
      </c>
    </row>
    <row r="99" spans="1:7" s="9" customFormat="1">
      <c r="A99" s="28" t="s">
        <v>64</v>
      </c>
      <c r="B99" s="8" t="s">
        <v>12</v>
      </c>
      <c r="C99" s="16" t="s">
        <v>56</v>
      </c>
      <c r="D99" s="16" t="s">
        <v>43</v>
      </c>
      <c r="E99" s="16" t="s">
        <v>17</v>
      </c>
      <c r="F99" s="16" t="s">
        <v>18</v>
      </c>
      <c r="G99" s="35">
        <f>SUM(G100:G119)</f>
        <v>7651.2999999999993</v>
      </c>
    </row>
    <row r="100" spans="1:7" ht="25.5" hidden="1">
      <c r="A100" s="25" t="s">
        <v>135</v>
      </c>
      <c r="B100" s="11" t="s">
        <v>12</v>
      </c>
      <c r="C100" s="19" t="s">
        <v>56</v>
      </c>
      <c r="D100" s="19" t="s">
        <v>43</v>
      </c>
      <c r="E100" s="23">
        <v>1020102</v>
      </c>
      <c r="F100" s="19" t="s">
        <v>18</v>
      </c>
      <c r="G100" s="43"/>
    </row>
    <row r="101" spans="1:7" hidden="1">
      <c r="A101" s="24" t="s">
        <v>65</v>
      </c>
      <c r="B101" s="11" t="s">
        <v>12</v>
      </c>
      <c r="C101" s="19" t="s">
        <v>56</v>
      </c>
      <c r="D101" s="19" t="s">
        <v>43</v>
      </c>
      <c r="E101" s="23">
        <v>1020102</v>
      </c>
      <c r="F101" s="19" t="s">
        <v>66</v>
      </c>
      <c r="G101" s="43"/>
    </row>
    <row r="102" spans="1:7" hidden="1">
      <c r="A102" s="25" t="s">
        <v>67</v>
      </c>
      <c r="B102" s="11" t="s">
        <v>12</v>
      </c>
      <c r="C102" s="19" t="s">
        <v>56</v>
      </c>
      <c r="D102" s="19" t="s">
        <v>43</v>
      </c>
      <c r="E102" s="19" t="s">
        <v>68</v>
      </c>
      <c r="F102" s="19" t="s">
        <v>18</v>
      </c>
      <c r="G102" s="43"/>
    </row>
    <row r="103" spans="1:7" ht="22.5" hidden="1">
      <c r="A103" s="26" t="s">
        <v>69</v>
      </c>
      <c r="B103" s="11" t="s">
        <v>12</v>
      </c>
      <c r="C103" s="19" t="s">
        <v>56</v>
      </c>
      <c r="D103" s="19" t="s">
        <v>43</v>
      </c>
      <c r="E103" s="19" t="s">
        <v>70</v>
      </c>
      <c r="F103" s="19" t="s">
        <v>18</v>
      </c>
      <c r="G103" s="43"/>
    </row>
    <row r="104" spans="1:7" hidden="1">
      <c r="A104" s="24" t="s">
        <v>71</v>
      </c>
      <c r="B104" s="11" t="s">
        <v>12</v>
      </c>
      <c r="C104" s="19" t="s">
        <v>56</v>
      </c>
      <c r="D104" s="19" t="s">
        <v>43</v>
      </c>
      <c r="E104" s="19" t="s">
        <v>70</v>
      </c>
      <c r="F104" s="19" t="s">
        <v>12</v>
      </c>
      <c r="G104" s="43"/>
    </row>
    <row r="105" spans="1:7" ht="24.75" hidden="1" customHeight="1">
      <c r="A105" s="26" t="s">
        <v>72</v>
      </c>
      <c r="B105" s="11" t="s">
        <v>12</v>
      </c>
      <c r="C105" s="19" t="s">
        <v>56</v>
      </c>
      <c r="D105" s="19" t="s">
        <v>43</v>
      </c>
      <c r="E105" s="19" t="s">
        <v>73</v>
      </c>
      <c r="F105" s="19" t="s">
        <v>18</v>
      </c>
      <c r="G105" s="43"/>
    </row>
    <row r="106" spans="1:7" hidden="1">
      <c r="A106" s="24" t="s">
        <v>71</v>
      </c>
      <c r="B106" s="11" t="s">
        <v>12</v>
      </c>
      <c r="C106" s="19" t="s">
        <v>56</v>
      </c>
      <c r="D106" s="19" t="s">
        <v>43</v>
      </c>
      <c r="E106" s="19" t="s">
        <v>73</v>
      </c>
      <c r="F106" s="19" t="s">
        <v>12</v>
      </c>
      <c r="G106" s="43"/>
    </row>
    <row r="107" spans="1:7">
      <c r="A107" s="26" t="s">
        <v>74</v>
      </c>
      <c r="B107" s="11" t="s">
        <v>12</v>
      </c>
      <c r="C107" s="19" t="s">
        <v>56</v>
      </c>
      <c r="D107" s="19" t="s">
        <v>43</v>
      </c>
      <c r="E107" s="19" t="s">
        <v>75</v>
      </c>
      <c r="F107" s="19" t="s">
        <v>18</v>
      </c>
      <c r="G107" s="43"/>
    </row>
    <row r="108" spans="1:7">
      <c r="A108" s="24" t="s">
        <v>23</v>
      </c>
      <c r="B108" s="11" t="s">
        <v>12</v>
      </c>
      <c r="C108" s="19" t="s">
        <v>56</v>
      </c>
      <c r="D108" s="19" t="s">
        <v>43</v>
      </c>
      <c r="E108" s="19" t="s">
        <v>75</v>
      </c>
      <c r="F108" s="19" t="s">
        <v>24</v>
      </c>
      <c r="G108" s="43">
        <f>1970+2500+200</f>
        <v>4670</v>
      </c>
    </row>
    <row r="109" spans="1:7">
      <c r="A109" s="26" t="s">
        <v>188</v>
      </c>
      <c r="B109" s="11" t="s">
        <v>12</v>
      </c>
      <c r="C109" s="19" t="s">
        <v>56</v>
      </c>
      <c r="D109" s="19" t="s">
        <v>43</v>
      </c>
      <c r="E109" s="19" t="s">
        <v>187</v>
      </c>
      <c r="F109" s="19" t="s">
        <v>18</v>
      </c>
      <c r="G109" s="43"/>
    </row>
    <row r="110" spans="1:7" s="56" customFormat="1" ht="22.5">
      <c r="A110" s="48" t="s">
        <v>191</v>
      </c>
      <c r="B110" s="53" t="s">
        <v>12</v>
      </c>
      <c r="C110" s="54" t="s">
        <v>56</v>
      </c>
      <c r="D110" s="54" t="s">
        <v>43</v>
      </c>
      <c r="E110" s="54" t="s">
        <v>189</v>
      </c>
      <c r="F110" s="54" t="s">
        <v>18</v>
      </c>
      <c r="G110" s="55"/>
    </row>
    <row r="111" spans="1:7">
      <c r="A111" s="24" t="s">
        <v>71</v>
      </c>
      <c r="B111" s="11" t="s">
        <v>12</v>
      </c>
      <c r="C111" s="19" t="s">
        <v>56</v>
      </c>
      <c r="D111" s="19" t="s">
        <v>43</v>
      </c>
      <c r="E111" s="19" t="s">
        <v>189</v>
      </c>
      <c r="F111" s="19" t="s">
        <v>12</v>
      </c>
      <c r="G111" s="43">
        <v>374.4</v>
      </c>
    </row>
    <row r="112" spans="1:7" s="72" customFormat="1" ht="33" customHeight="1">
      <c r="A112" s="70" t="s">
        <v>192</v>
      </c>
      <c r="B112" s="53" t="s">
        <v>12</v>
      </c>
      <c r="C112" s="54" t="s">
        <v>56</v>
      </c>
      <c r="D112" s="54" t="s">
        <v>43</v>
      </c>
      <c r="E112" s="54" t="s">
        <v>190</v>
      </c>
      <c r="F112" s="54" t="s">
        <v>18</v>
      </c>
      <c r="G112" s="71"/>
    </row>
    <row r="113" spans="1:7">
      <c r="A113" s="24" t="s">
        <v>71</v>
      </c>
      <c r="B113" s="11" t="s">
        <v>12</v>
      </c>
      <c r="C113" s="19" t="s">
        <v>56</v>
      </c>
      <c r="D113" s="19" t="s">
        <v>43</v>
      </c>
      <c r="E113" s="19" t="s">
        <v>190</v>
      </c>
      <c r="F113" s="19" t="s">
        <v>12</v>
      </c>
      <c r="G113" s="43">
        <v>126.9</v>
      </c>
    </row>
    <row r="114" spans="1:7" hidden="1">
      <c r="A114" s="25" t="s">
        <v>110</v>
      </c>
      <c r="B114" s="11" t="s">
        <v>12</v>
      </c>
      <c r="C114" s="19" t="s">
        <v>56</v>
      </c>
      <c r="D114" s="19" t="s">
        <v>43</v>
      </c>
      <c r="E114" s="23">
        <v>5220000</v>
      </c>
      <c r="F114" s="19" t="s">
        <v>18</v>
      </c>
      <c r="G114" s="43"/>
    </row>
    <row r="115" spans="1:7" hidden="1">
      <c r="A115" s="24" t="s">
        <v>23</v>
      </c>
      <c r="B115" s="11" t="s">
        <v>12</v>
      </c>
      <c r="C115" s="19" t="s">
        <v>56</v>
      </c>
      <c r="D115" s="19" t="s">
        <v>43</v>
      </c>
      <c r="E115" s="23">
        <v>5226800</v>
      </c>
      <c r="F115" s="19" t="s">
        <v>66</v>
      </c>
      <c r="G115" s="43"/>
    </row>
    <row r="116" spans="1:7">
      <c r="A116" s="25" t="s">
        <v>53</v>
      </c>
      <c r="B116" s="11" t="s">
        <v>12</v>
      </c>
      <c r="C116" s="19" t="s">
        <v>56</v>
      </c>
      <c r="D116" s="19" t="s">
        <v>43</v>
      </c>
      <c r="E116" s="23">
        <v>7950000</v>
      </c>
      <c r="F116" s="19" t="s">
        <v>18</v>
      </c>
      <c r="G116" s="43"/>
    </row>
    <row r="117" spans="1:7" ht="25.5" customHeight="1">
      <c r="A117" s="70" t="s">
        <v>196</v>
      </c>
      <c r="B117" s="11" t="s">
        <v>12</v>
      </c>
      <c r="C117" s="19" t="s">
        <v>56</v>
      </c>
      <c r="D117" s="19" t="s">
        <v>43</v>
      </c>
      <c r="E117" s="23">
        <v>7950000</v>
      </c>
      <c r="F117" s="19" t="s">
        <v>18</v>
      </c>
      <c r="G117" s="43"/>
    </row>
    <row r="118" spans="1:7">
      <c r="A118" s="24" t="s">
        <v>23</v>
      </c>
      <c r="B118" s="11" t="s">
        <v>12</v>
      </c>
      <c r="C118" s="19" t="s">
        <v>56</v>
      </c>
      <c r="D118" s="19" t="s">
        <v>43</v>
      </c>
      <c r="E118" s="19" t="s">
        <v>109</v>
      </c>
      <c r="F118" s="19" t="s">
        <v>24</v>
      </c>
      <c r="G118" s="43">
        <f>1980+500</f>
        <v>2480</v>
      </c>
    </row>
    <row r="119" spans="1:7" hidden="1">
      <c r="A119" s="24" t="s">
        <v>23</v>
      </c>
      <c r="B119" s="11" t="s">
        <v>12</v>
      </c>
      <c r="C119" s="19" t="s">
        <v>56</v>
      </c>
      <c r="D119" s="19" t="s">
        <v>43</v>
      </c>
      <c r="E119" s="19" t="s">
        <v>126</v>
      </c>
      <c r="F119" s="19" t="s">
        <v>24</v>
      </c>
      <c r="G119" s="43"/>
    </row>
    <row r="120" spans="1:7" s="9" customFormat="1">
      <c r="A120" s="28" t="s">
        <v>76</v>
      </c>
      <c r="B120" s="8" t="s">
        <v>12</v>
      </c>
      <c r="C120" s="29" t="s">
        <v>56</v>
      </c>
      <c r="D120" s="29" t="s">
        <v>45</v>
      </c>
      <c r="E120" s="29" t="s">
        <v>17</v>
      </c>
      <c r="F120" s="29" t="s">
        <v>18</v>
      </c>
      <c r="G120" s="35">
        <f>SUM(G121:G131)</f>
        <v>3312.43</v>
      </c>
    </row>
    <row r="121" spans="1:7" ht="17.25" hidden="1" customHeight="1">
      <c r="A121" s="10" t="s">
        <v>128</v>
      </c>
      <c r="B121" s="11" t="s">
        <v>12</v>
      </c>
      <c r="C121" s="11" t="s">
        <v>56</v>
      </c>
      <c r="D121" s="11" t="s">
        <v>45</v>
      </c>
      <c r="E121" s="11" t="s">
        <v>131</v>
      </c>
      <c r="F121" s="11" t="s">
        <v>18</v>
      </c>
      <c r="G121" s="41"/>
    </row>
    <row r="122" spans="1:7" ht="24.75" hidden="1" customHeight="1">
      <c r="A122" s="12" t="s">
        <v>181</v>
      </c>
      <c r="B122" s="11" t="s">
        <v>12</v>
      </c>
      <c r="C122" s="11" t="s">
        <v>56</v>
      </c>
      <c r="D122" s="11" t="s">
        <v>45</v>
      </c>
      <c r="E122" s="11" t="s">
        <v>182</v>
      </c>
      <c r="F122" s="11" t="s">
        <v>18</v>
      </c>
      <c r="G122" s="41"/>
    </row>
    <row r="123" spans="1:7" ht="14.25" hidden="1" customHeight="1">
      <c r="A123" s="13" t="s">
        <v>23</v>
      </c>
      <c r="B123" s="11" t="s">
        <v>12</v>
      </c>
      <c r="C123" s="11" t="s">
        <v>56</v>
      </c>
      <c r="D123" s="11" t="s">
        <v>45</v>
      </c>
      <c r="E123" s="11" t="s">
        <v>182</v>
      </c>
      <c r="F123" s="11" t="s">
        <v>24</v>
      </c>
      <c r="G123" s="37"/>
    </row>
    <row r="124" spans="1:7">
      <c r="A124" s="25" t="s">
        <v>76</v>
      </c>
      <c r="B124" s="11" t="s">
        <v>12</v>
      </c>
      <c r="C124" s="11" t="s">
        <v>56</v>
      </c>
      <c r="D124" s="19" t="s">
        <v>45</v>
      </c>
      <c r="E124" s="11" t="s">
        <v>77</v>
      </c>
      <c r="F124" s="30" t="s">
        <v>18</v>
      </c>
      <c r="G124" s="41"/>
    </row>
    <row r="125" spans="1:7">
      <c r="A125" s="26" t="s">
        <v>78</v>
      </c>
      <c r="B125" s="11" t="s">
        <v>12</v>
      </c>
      <c r="C125" s="19" t="s">
        <v>56</v>
      </c>
      <c r="D125" s="19" t="s">
        <v>45</v>
      </c>
      <c r="E125" s="19" t="s">
        <v>79</v>
      </c>
      <c r="F125" s="19" t="s">
        <v>18</v>
      </c>
      <c r="G125" s="43"/>
    </row>
    <row r="126" spans="1:7">
      <c r="A126" s="24" t="s">
        <v>23</v>
      </c>
      <c r="B126" s="11" t="s">
        <v>12</v>
      </c>
      <c r="C126" s="19" t="s">
        <v>56</v>
      </c>
      <c r="D126" s="19" t="s">
        <v>45</v>
      </c>
      <c r="E126" s="19" t="s">
        <v>79</v>
      </c>
      <c r="F126" s="19" t="s">
        <v>24</v>
      </c>
      <c r="G126" s="43">
        <f>2301.7+44.23</f>
        <v>2345.9299999999998</v>
      </c>
    </row>
    <row r="127" spans="1:7">
      <c r="A127" s="26" t="s">
        <v>80</v>
      </c>
      <c r="B127" s="11" t="s">
        <v>12</v>
      </c>
      <c r="C127" s="19" t="s">
        <v>56</v>
      </c>
      <c r="D127" s="19" t="s">
        <v>45</v>
      </c>
      <c r="E127" s="19" t="s">
        <v>81</v>
      </c>
      <c r="F127" s="19" t="s">
        <v>18</v>
      </c>
      <c r="G127" s="43"/>
    </row>
    <row r="128" spans="1:7">
      <c r="A128" s="24" t="s">
        <v>23</v>
      </c>
      <c r="B128" s="11" t="s">
        <v>12</v>
      </c>
      <c r="C128" s="19" t="s">
        <v>56</v>
      </c>
      <c r="D128" s="19" t="s">
        <v>45</v>
      </c>
      <c r="E128" s="19" t="s">
        <v>81</v>
      </c>
      <c r="F128" s="19" t="s">
        <v>24</v>
      </c>
      <c r="G128" s="43">
        <f>601.5+80</f>
        <v>681.5</v>
      </c>
    </row>
    <row r="129" spans="1:7">
      <c r="A129" s="25" t="s">
        <v>53</v>
      </c>
      <c r="B129" s="11" t="s">
        <v>12</v>
      </c>
      <c r="C129" s="19" t="s">
        <v>56</v>
      </c>
      <c r="D129" s="19" t="s">
        <v>45</v>
      </c>
      <c r="E129" s="23">
        <v>7950000</v>
      </c>
      <c r="F129" s="19" t="s">
        <v>18</v>
      </c>
      <c r="G129" s="43"/>
    </row>
    <row r="130" spans="1:7" ht="33.75">
      <c r="A130" s="48" t="s">
        <v>179</v>
      </c>
      <c r="B130" s="11" t="s">
        <v>12</v>
      </c>
      <c r="C130" s="19" t="s">
        <v>56</v>
      </c>
      <c r="D130" s="19" t="s">
        <v>45</v>
      </c>
      <c r="E130" s="23">
        <v>7950011</v>
      </c>
      <c r="F130" s="19" t="s">
        <v>18</v>
      </c>
      <c r="G130" s="43"/>
    </row>
    <row r="131" spans="1:7">
      <c r="A131" s="24" t="s">
        <v>23</v>
      </c>
      <c r="B131" s="11" t="s">
        <v>12</v>
      </c>
      <c r="C131" s="19" t="s">
        <v>56</v>
      </c>
      <c r="D131" s="19" t="s">
        <v>45</v>
      </c>
      <c r="E131" s="23">
        <v>7950011</v>
      </c>
      <c r="F131" s="19" t="s">
        <v>24</v>
      </c>
      <c r="G131" s="43">
        <v>285</v>
      </c>
    </row>
    <row r="132" spans="1:7" s="9" customFormat="1" ht="18.75" customHeight="1">
      <c r="A132" s="7" t="s">
        <v>159</v>
      </c>
      <c r="B132" s="50" t="s">
        <v>12</v>
      </c>
      <c r="C132" s="16" t="s">
        <v>127</v>
      </c>
      <c r="D132" s="16" t="s">
        <v>14</v>
      </c>
      <c r="E132" s="51"/>
      <c r="F132" s="16"/>
      <c r="G132" s="35">
        <f>SUM(G133:G139)</f>
        <v>80</v>
      </c>
    </row>
    <row r="133" spans="1:7" s="9" customFormat="1">
      <c r="A133" s="7" t="s">
        <v>156</v>
      </c>
      <c r="B133" s="50" t="s">
        <v>12</v>
      </c>
      <c r="C133" s="16" t="s">
        <v>127</v>
      </c>
      <c r="D133" s="16" t="s">
        <v>127</v>
      </c>
      <c r="E133" s="8" t="s">
        <v>17</v>
      </c>
      <c r="F133" s="8" t="s">
        <v>18</v>
      </c>
      <c r="G133" s="35"/>
    </row>
    <row r="134" spans="1:7" hidden="1">
      <c r="A134" s="25" t="s">
        <v>157</v>
      </c>
      <c r="B134" s="49" t="s">
        <v>12</v>
      </c>
      <c r="C134" s="19" t="s">
        <v>127</v>
      </c>
      <c r="D134" s="19" t="s">
        <v>127</v>
      </c>
      <c r="E134" s="23">
        <v>4310000</v>
      </c>
      <c r="F134" s="19" t="s">
        <v>18</v>
      </c>
      <c r="G134" s="43"/>
    </row>
    <row r="135" spans="1:7" hidden="1">
      <c r="A135" s="26" t="s">
        <v>158</v>
      </c>
      <c r="B135" s="49" t="s">
        <v>12</v>
      </c>
      <c r="C135" s="19" t="s">
        <v>127</v>
      </c>
      <c r="D135" s="19" t="s">
        <v>127</v>
      </c>
      <c r="E135" s="23">
        <v>4310100</v>
      </c>
      <c r="F135" s="19" t="s">
        <v>18</v>
      </c>
      <c r="G135" s="43"/>
    </row>
    <row r="136" spans="1:7" hidden="1">
      <c r="A136" s="24" t="s">
        <v>23</v>
      </c>
      <c r="B136" s="49" t="s">
        <v>12</v>
      </c>
      <c r="C136" s="19" t="s">
        <v>127</v>
      </c>
      <c r="D136" s="19" t="s">
        <v>127</v>
      </c>
      <c r="E136" s="23">
        <v>4310100</v>
      </c>
      <c r="F136" s="19" t="s">
        <v>24</v>
      </c>
      <c r="G136" s="43"/>
    </row>
    <row r="137" spans="1:7">
      <c r="A137" s="25" t="s">
        <v>161</v>
      </c>
      <c r="B137" s="49" t="s">
        <v>12</v>
      </c>
      <c r="C137" s="19" t="s">
        <v>127</v>
      </c>
      <c r="D137" s="19" t="s">
        <v>127</v>
      </c>
      <c r="E137" s="23">
        <v>4320000</v>
      </c>
      <c r="F137" s="19" t="s">
        <v>18</v>
      </c>
      <c r="G137" s="43"/>
    </row>
    <row r="138" spans="1:7">
      <c r="A138" s="26" t="s">
        <v>162</v>
      </c>
      <c r="B138" s="49" t="s">
        <v>12</v>
      </c>
      <c r="C138" s="19" t="s">
        <v>127</v>
      </c>
      <c r="D138" s="19" t="s">
        <v>127</v>
      </c>
      <c r="E138" s="23">
        <v>4320200</v>
      </c>
      <c r="F138" s="19" t="s">
        <v>18</v>
      </c>
      <c r="G138" s="43"/>
    </row>
    <row r="139" spans="1:7">
      <c r="A139" s="24" t="s">
        <v>23</v>
      </c>
      <c r="B139" s="49" t="s">
        <v>12</v>
      </c>
      <c r="C139" s="19" t="s">
        <v>127</v>
      </c>
      <c r="D139" s="19" t="s">
        <v>127</v>
      </c>
      <c r="E139" s="23">
        <v>4320200</v>
      </c>
      <c r="F139" s="19" t="s">
        <v>24</v>
      </c>
      <c r="G139" s="43">
        <v>80</v>
      </c>
    </row>
    <row r="140" spans="1:7" s="9" customFormat="1" ht="21.75" customHeight="1">
      <c r="A140" s="7" t="s">
        <v>87</v>
      </c>
      <c r="B140" s="8" t="s">
        <v>12</v>
      </c>
      <c r="C140" s="8" t="s">
        <v>88</v>
      </c>
      <c r="D140" s="8" t="s">
        <v>14</v>
      </c>
      <c r="E140" s="8"/>
      <c r="F140" s="8"/>
      <c r="G140" s="42">
        <f>G141</f>
        <v>56</v>
      </c>
    </row>
    <row r="141" spans="1:7" s="9" customFormat="1">
      <c r="A141" s="7" t="s">
        <v>89</v>
      </c>
      <c r="B141" s="8" t="s">
        <v>12</v>
      </c>
      <c r="C141" s="8" t="s">
        <v>88</v>
      </c>
      <c r="D141" s="8" t="s">
        <v>45</v>
      </c>
      <c r="E141" s="8" t="s">
        <v>17</v>
      </c>
      <c r="F141" s="8" t="s">
        <v>18</v>
      </c>
      <c r="G141" s="42">
        <f>SUM(G142:G146)</f>
        <v>56</v>
      </c>
    </row>
    <row r="142" spans="1:7">
      <c r="A142" s="10" t="s">
        <v>136</v>
      </c>
      <c r="B142" s="11" t="s">
        <v>12</v>
      </c>
      <c r="C142" s="11" t="s">
        <v>88</v>
      </c>
      <c r="D142" s="11" t="s">
        <v>45</v>
      </c>
      <c r="E142" s="11" t="s">
        <v>137</v>
      </c>
      <c r="F142" s="11" t="s">
        <v>18</v>
      </c>
      <c r="G142" s="37"/>
    </row>
    <row r="143" spans="1:7" ht="14.25" customHeight="1">
      <c r="A143" s="26" t="s">
        <v>140</v>
      </c>
      <c r="B143" s="11" t="s">
        <v>12</v>
      </c>
      <c r="C143" s="11" t="s">
        <v>88</v>
      </c>
      <c r="D143" s="11" t="s">
        <v>45</v>
      </c>
      <c r="E143" s="11" t="s">
        <v>138</v>
      </c>
      <c r="F143" s="11" t="s">
        <v>18</v>
      </c>
      <c r="G143" s="37"/>
    </row>
    <row r="144" spans="1:7" ht="14.25" customHeight="1">
      <c r="A144" s="13" t="s">
        <v>141</v>
      </c>
      <c r="B144" s="11" t="s">
        <v>12</v>
      </c>
      <c r="C144" s="11" t="s">
        <v>88</v>
      </c>
      <c r="D144" s="11" t="s">
        <v>45</v>
      </c>
      <c r="E144" s="11" t="s">
        <v>138</v>
      </c>
      <c r="F144" s="11" t="s">
        <v>139</v>
      </c>
      <c r="G144" s="37">
        <v>56</v>
      </c>
    </row>
    <row r="145" spans="1:7" ht="14.25" customHeight="1">
      <c r="A145" s="26" t="s">
        <v>177</v>
      </c>
      <c r="B145" s="11" t="s">
        <v>12</v>
      </c>
      <c r="C145" s="11" t="s">
        <v>88</v>
      </c>
      <c r="D145" s="11" t="s">
        <v>45</v>
      </c>
      <c r="E145" s="11" t="s">
        <v>178</v>
      </c>
      <c r="F145" s="11" t="s">
        <v>18</v>
      </c>
      <c r="G145" s="37"/>
    </row>
    <row r="146" spans="1:7" ht="14.25" customHeight="1">
      <c r="A146" s="13" t="s">
        <v>141</v>
      </c>
      <c r="B146" s="11" t="s">
        <v>12</v>
      </c>
      <c r="C146" s="11" t="s">
        <v>88</v>
      </c>
      <c r="D146" s="11" t="s">
        <v>45</v>
      </c>
      <c r="E146" s="11" t="s">
        <v>138</v>
      </c>
      <c r="F146" s="11" t="s">
        <v>139</v>
      </c>
      <c r="G146" s="37"/>
    </row>
    <row r="147" spans="1:7" s="9" customFormat="1" ht="21.75" hidden="1" customHeight="1">
      <c r="A147" s="7" t="s">
        <v>149</v>
      </c>
      <c r="B147" s="8" t="s">
        <v>12</v>
      </c>
      <c r="C147" s="8" t="s">
        <v>90</v>
      </c>
      <c r="D147" s="8" t="s">
        <v>14</v>
      </c>
      <c r="E147" s="8"/>
      <c r="F147" s="8"/>
      <c r="G147" s="42">
        <f>G148</f>
        <v>0</v>
      </c>
    </row>
    <row r="148" spans="1:7" s="9" customFormat="1" hidden="1">
      <c r="A148" s="7" t="s">
        <v>150</v>
      </c>
      <c r="B148" s="8" t="s">
        <v>12</v>
      </c>
      <c r="C148" s="8" t="s">
        <v>90</v>
      </c>
      <c r="D148" s="8" t="s">
        <v>56</v>
      </c>
      <c r="E148" s="8" t="s">
        <v>17</v>
      </c>
      <c r="F148" s="8" t="s">
        <v>18</v>
      </c>
      <c r="G148" s="42">
        <f>SUM(G149:G151)</f>
        <v>0</v>
      </c>
    </row>
    <row r="149" spans="1:7" hidden="1">
      <c r="A149" s="10" t="s">
        <v>83</v>
      </c>
      <c r="B149" s="11" t="s">
        <v>12</v>
      </c>
      <c r="C149" s="11" t="s">
        <v>90</v>
      </c>
      <c r="D149" s="11" t="s">
        <v>56</v>
      </c>
      <c r="E149" s="11" t="s">
        <v>84</v>
      </c>
      <c r="F149" s="11" t="s">
        <v>18</v>
      </c>
      <c r="G149" s="37"/>
    </row>
    <row r="150" spans="1:7" ht="14.25" hidden="1" customHeight="1">
      <c r="A150" s="12" t="s">
        <v>85</v>
      </c>
      <c r="B150" s="11" t="s">
        <v>12</v>
      </c>
      <c r="C150" s="11" t="s">
        <v>90</v>
      </c>
      <c r="D150" s="11" t="s">
        <v>56</v>
      </c>
      <c r="E150" s="11" t="s">
        <v>86</v>
      </c>
      <c r="F150" s="11" t="s">
        <v>18</v>
      </c>
      <c r="G150" s="37"/>
    </row>
    <row r="151" spans="1:7" hidden="1">
      <c r="A151" s="13" t="s">
        <v>23</v>
      </c>
      <c r="B151" s="11" t="s">
        <v>12</v>
      </c>
      <c r="C151" s="11" t="s">
        <v>90</v>
      </c>
      <c r="D151" s="11" t="s">
        <v>56</v>
      </c>
      <c r="E151" s="11" t="s">
        <v>86</v>
      </c>
      <c r="F151" s="11" t="s">
        <v>24</v>
      </c>
      <c r="G151" s="37"/>
    </row>
    <row r="152" spans="1:7" s="9" customFormat="1" ht="18.75" hidden="1" customHeight="1">
      <c r="A152" s="7" t="s">
        <v>143</v>
      </c>
      <c r="B152" s="8" t="s">
        <v>12</v>
      </c>
      <c r="C152" s="8" t="s">
        <v>144</v>
      </c>
      <c r="D152" s="8" t="s">
        <v>14</v>
      </c>
      <c r="E152" s="8"/>
      <c r="F152" s="8"/>
      <c r="G152" s="42">
        <f>SUM(G153:G154)</f>
        <v>0</v>
      </c>
    </row>
    <row r="153" spans="1:7" ht="12.75" hidden="1" customHeight="1">
      <c r="A153" s="10" t="s">
        <v>147</v>
      </c>
      <c r="B153" s="11" t="s">
        <v>12</v>
      </c>
      <c r="C153" s="11" t="s">
        <v>144</v>
      </c>
      <c r="D153" s="11" t="s">
        <v>144</v>
      </c>
      <c r="E153" s="11" t="s">
        <v>145</v>
      </c>
      <c r="F153" s="11" t="s">
        <v>18</v>
      </c>
      <c r="G153" s="37"/>
    </row>
    <row r="154" spans="1:7" ht="12.75" hidden="1" customHeight="1">
      <c r="A154" s="13" t="s">
        <v>147</v>
      </c>
      <c r="B154" s="11" t="s">
        <v>12</v>
      </c>
      <c r="C154" s="11" t="s">
        <v>144</v>
      </c>
      <c r="D154" s="11" t="s">
        <v>144</v>
      </c>
      <c r="E154" s="11" t="s">
        <v>145</v>
      </c>
      <c r="F154" s="11" t="s">
        <v>146</v>
      </c>
      <c r="G154" s="37">
        <v>0</v>
      </c>
    </row>
    <row r="155" spans="1:7" ht="24" customHeight="1">
      <c r="A155" s="108" t="s">
        <v>97</v>
      </c>
      <c r="B155" s="109"/>
      <c r="C155" s="109"/>
      <c r="D155" s="109"/>
      <c r="E155" s="109"/>
      <c r="F155" s="110"/>
      <c r="G155" s="42">
        <f>G156</f>
        <v>5430.2060000000001</v>
      </c>
    </row>
    <row r="156" spans="1:7" s="9" customFormat="1">
      <c r="A156" s="7" t="s">
        <v>151</v>
      </c>
      <c r="B156" s="8" t="s">
        <v>12</v>
      </c>
      <c r="C156" s="8" t="s">
        <v>82</v>
      </c>
      <c r="D156" s="8" t="s">
        <v>14</v>
      </c>
      <c r="E156" s="8"/>
      <c r="F156" s="8"/>
      <c r="G156" s="42">
        <f>G157</f>
        <v>5430.2060000000001</v>
      </c>
    </row>
    <row r="157" spans="1:7" s="9" customFormat="1">
      <c r="A157" s="7" t="s">
        <v>98</v>
      </c>
      <c r="B157" s="8" t="s">
        <v>12</v>
      </c>
      <c r="C157" s="8" t="s">
        <v>82</v>
      </c>
      <c r="D157" s="8" t="s">
        <v>13</v>
      </c>
      <c r="E157" s="8" t="s">
        <v>17</v>
      </c>
      <c r="F157" s="8" t="s">
        <v>18</v>
      </c>
      <c r="G157" s="42">
        <f>SUM(G160:G169)</f>
        <v>5430.2060000000001</v>
      </c>
    </row>
    <row r="158" spans="1:7" ht="25.5">
      <c r="A158" s="10" t="s">
        <v>99</v>
      </c>
      <c r="B158" s="11" t="s">
        <v>12</v>
      </c>
      <c r="C158" s="11" t="s">
        <v>82</v>
      </c>
      <c r="D158" s="11" t="s">
        <v>13</v>
      </c>
      <c r="E158" s="11" t="s">
        <v>100</v>
      </c>
      <c r="F158" s="11" t="s">
        <v>18</v>
      </c>
      <c r="G158" s="37"/>
    </row>
    <row r="159" spans="1:7">
      <c r="A159" s="12" t="s">
        <v>101</v>
      </c>
      <c r="B159" s="11" t="s">
        <v>12</v>
      </c>
      <c r="C159" s="11" t="s">
        <v>82</v>
      </c>
      <c r="D159" s="11" t="s">
        <v>13</v>
      </c>
      <c r="E159" s="11" t="s">
        <v>102</v>
      </c>
      <c r="F159" s="11" t="s">
        <v>18</v>
      </c>
      <c r="G159" s="37"/>
    </row>
    <row r="160" spans="1:7">
      <c r="A160" s="13" t="s">
        <v>103</v>
      </c>
      <c r="B160" s="11" t="s">
        <v>12</v>
      </c>
      <c r="C160" s="11" t="s">
        <v>82</v>
      </c>
      <c r="D160" s="11" t="s">
        <v>13</v>
      </c>
      <c r="E160" s="11" t="s">
        <v>102</v>
      </c>
      <c r="F160" s="11" t="s">
        <v>104</v>
      </c>
      <c r="G160" s="37">
        <v>4218.2060000000001</v>
      </c>
    </row>
    <row r="161" spans="1:7">
      <c r="A161" s="25" t="s">
        <v>53</v>
      </c>
      <c r="B161" s="11" t="s">
        <v>12</v>
      </c>
      <c r="C161" s="19" t="s">
        <v>82</v>
      </c>
      <c r="D161" s="19" t="s">
        <v>13</v>
      </c>
      <c r="E161" s="23">
        <v>7950000</v>
      </c>
      <c r="F161" s="19" t="s">
        <v>18</v>
      </c>
      <c r="G161" s="43"/>
    </row>
    <row r="162" spans="1:7" ht="33.75">
      <c r="A162" s="48" t="s">
        <v>195</v>
      </c>
      <c r="B162" s="11" t="s">
        <v>12</v>
      </c>
      <c r="C162" s="11" t="s">
        <v>82</v>
      </c>
      <c r="D162" s="11" t="s">
        <v>13</v>
      </c>
      <c r="E162" s="23">
        <v>7950010</v>
      </c>
      <c r="F162" s="19" t="s">
        <v>18</v>
      </c>
      <c r="G162" s="43"/>
    </row>
    <row r="163" spans="1:7">
      <c r="A163" s="13" t="s">
        <v>103</v>
      </c>
      <c r="B163" s="11" t="s">
        <v>12</v>
      </c>
      <c r="C163" s="19" t="s">
        <v>82</v>
      </c>
      <c r="D163" s="19" t="s">
        <v>13</v>
      </c>
      <c r="E163" s="23">
        <v>7950010</v>
      </c>
      <c r="F163" s="19" t="s">
        <v>104</v>
      </c>
      <c r="G163" s="43">
        <v>347</v>
      </c>
    </row>
    <row r="164" spans="1:7" ht="22.5">
      <c r="A164" s="48" t="s">
        <v>193</v>
      </c>
      <c r="B164" s="11" t="s">
        <v>12</v>
      </c>
      <c r="C164" s="11" t="s">
        <v>82</v>
      </c>
      <c r="D164" s="11" t="s">
        <v>13</v>
      </c>
      <c r="E164" s="23">
        <v>7950013</v>
      </c>
      <c r="F164" s="19" t="s">
        <v>18</v>
      </c>
      <c r="G164" s="43"/>
    </row>
    <row r="165" spans="1:7">
      <c r="A165" s="13" t="s">
        <v>103</v>
      </c>
      <c r="B165" s="11" t="s">
        <v>12</v>
      </c>
      <c r="C165" s="19" t="s">
        <v>82</v>
      </c>
      <c r="D165" s="19" t="s">
        <v>13</v>
      </c>
      <c r="E165" s="23">
        <v>7950013</v>
      </c>
      <c r="F165" s="19" t="s">
        <v>104</v>
      </c>
      <c r="G165" s="43">
        <v>365</v>
      </c>
    </row>
    <row r="166" spans="1:7" ht="16.5" customHeight="1">
      <c r="A166" s="12" t="s">
        <v>197</v>
      </c>
      <c r="B166" s="11" t="s">
        <v>12</v>
      </c>
      <c r="C166" s="11" t="s">
        <v>82</v>
      </c>
      <c r="D166" s="11" t="s">
        <v>13</v>
      </c>
      <c r="E166" s="14" t="s">
        <v>105</v>
      </c>
      <c r="F166" s="11" t="s">
        <v>18</v>
      </c>
      <c r="G166" s="37"/>
    </row>
    <row r="167" spans="1:7" ht="22.5">
      <c r="A167" s="13" t="s">
        <v>134</v>
      </c>
      <c r="B167" s="11" t="s">
        <v>12</v>
      </c>
      <c r="C167" s="11" t="s">
        <v>82</v>
      </c>
      <c r="D167" s="11" t="s">
        <v>13</v>
      </c>
      <c r="E167" s="14" t="s">
        <v>105</v>
      </c>
      <c r="F167" s="11" t="s">
        <v>104</v>
      </c>
      <c r="G167" s="37">
        <v>500</v>
      </c>
    </row>
    <row r="168" spans="1:7" s="38" customFormat="1" ht="12.75" hidden="1" customHeight="1">
      <c r="A168" s="36" t="s">
        <v>110</v>
      </c>
      <c r="B168" s="14" t="s">
        <v>12</v>
      </c>
      <c r="C168" s="14" t="s">
        <v>82</v>
      </c>
      <c r="D168" s="14" t="s">
        <v>13</v>
      </c>
      <c r="E168" s="14" t="s">
        <v>112</v>
      </c>
      <c r="F168" s="14" t="s">
        <v>18</v>
      </c>
      <c r="G168" s="37"/>
    </row>
    <row r="169" spans="1:7" ht="22.5" hidden="1" customHeight="1">
      <c r="A169" s="13" t="s">
        <v>111</v>
      </c>
      <c r="B169" s="11" t="s">
        <v>12</v>
      </c>
      <c r="C169" s="11" t="s">
        <v>82</v>
      </c>
      <c r="D169" s="11" t="s">
        <v>13</v>
      </c>
      <c r="E169" s="14" t="s">
        <v>112</v>
      </c>
      <c r="F169" s="11" t="s">
        <v>113</v>
      </c>
      <c r="G169" s="37"/>
    </row>
    <row r="170" spans="1:7" s="9" customFormat="1" ht="30" customHeight="1">
      <c r="A170" s="7" t="s">
        <v>106</v>
      </c>
      <c r="B170" s="11"/>
      <c r="C170" s="8"/>
      <c r="D170" s="8"/>
      <c r="E170" s="8"/>
      <c r="F170" s="8"/>
      <c r="G170" s="42">
        <f>G13+G155</f>
        <v>38740</v>
      </c>
    </row>
    <row r="171" spans="1:7">
      <c r="A171" s="4"/>
      <c r="B171" s="4"/>
      <c r="C171" s="4"/>
      <c r="D171" s="4"/>
    </row>
  </sheetData>
  <mergeCells count="8">
    <mergeCell ref="A8:G8"/>
    <mergeCell ref="A6:G6"/>
    <mergeCell ref="A7:G7"/>
    <mergeCell ref="A13:F13"/>
    <mergeCell ref="A155:F155"/>
    <mergeCell ref="A10:A11"/>
    <mergeCell ref="B10:F10"/>
    <mergeCell ref="A12:G12"/>
  </mergeCells>
  <printOptions horizontalCentered="1" gridLinesSet="0"/>
  <pageMargins left="0.39370078740157483" right="0.39370078740157483" top="0.51181102362204722" bottom="0.55118110236220474" header="0.27559055118110237" footer="0.27559055118110237"/>
  <pageSetup paperSize="9" scale="75" firstPageNumber="11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showGridLines="0" showZeros="0" tabSelected="1" zoomScale="85" zoomScaleNormal="85" zoomScaleSheetLayoutView="100" workbookViewId="0">
      <selection activeCell="A17" sqref="A17"/>
    </sheetView>
  </sheetViews>
  <sheetFormatPr defaultRowHeight="12.75"/>
  <cols>
    <col min="1" max="1" width="67" style="1" customWidth="1"/>
    <col min="2" max="2" width="4.28515625" style="2" customWidth="1"/>
    <col min="3" max="4" width="3.7109375" style="3" customWidth="1"/>
    <col min="5" max="5" width="7" style="4" customWidth="1"/>
    <col min="6" max="6" width="5.42578125" style="4" customWidth="1"/>
    <col min="7" max="7" width="15.7109375" style="44" hidden="1" customWidth="1"/>
    <col min="8" max="8" width="11.28515625" style="44" hidden="1" customWidth="1"/>
    <col min="9" max="13" width="15.7109375" style="44" customWidth="1"/>
    <col min="14" max="16384" width="9.140625" style="4"/>
  </cols>
  <sheetData>
    <row r="1" spans="1:13" s="33" customFormat="1">
      <c r="A1" s="46"/>
      <c r="B1" s="2"/>
      <c r="C1" s="32"/>
      <c r="D1" s="32"/>
      <c r="G1" s="34"/>
      <c r="H1" s="34"/>
      <c r="I1" s="34" t="s">
        <v>201</v>
      </c>
      <c r="J1" s="34"/>
      <c r="K1" s="34"/>
      <c r="L1" s="34"/>
      <c r="M1" s="34"/>
    </row>
    <row r="2" spans="1:13" s="33" customFormat="1">
      <c r="A2" s="52"/>
      <c r="B2" s="2"/>
      <c r="C2" s="32"/>
      <c r="D2" s="32"/>
      <c r="G2" s="34"/>
      <c r="H2" s="34"/>
      <c r="I2" s="34" t="s">
        <v>0</v>
      </c>
      <c r="J2" s="34"/>
      <c r="K2" s="34"/>
      <c r="L2" s="34"/>
      <c r="M2" s="34"/>
    </row>
    <row r="3" spans="1:13" s="33" customFormat="1">
      <c r="A3" s="31"/>
      <c r="B3" s="2"/>
      <c r="C3" s="32"/>
      <c r="D3" s="32"/>
      <c r="G3" s="34"/>
      <c r="H3" s="34"/>
      <c r="I3" s="34" t="s">
        <v>1</v>
      </c>
      <c r="J3" s="34"/>
      <c r="K3" s="34"/>
      <c r="L3" s="34"/>
      <c r="M3" s="34"/>
    </row>
    <row r="4" spans="1:13" s="33" customFormat="1">
      <c r="A4" s="31"/>
      <c r="B4" s="2"/>
      <c r="C4" s="32"/>
      <c r="D4" s="32"/>
      <c r="G4" s="45"/>
      <c r="H4" s="45"/>
      <c r="I4" s="45" t="s">
        <v>208</v>
      </c>
      <c r="J4" s="45"/>
      <c r="K4" s="45"/>
      <c r="L4" s="45"/>
      <c r="M4" s="45"/>
    </row>
    <row r="5" spans="1:13" s="33" customFormat="1">
      <c r="A5" s="31"/>
      <c r="B5" s="2"/>
      <c r="C5" s="32"/>
      <c r="D5" s="32"/>
      <c r="G5" s="39"/>
      <c r="H5" s="39"/>
      <c r="I5" s="39"/>
      <c r="J5" s="39"/>
      <c r="K5" s="39"/>
      <c r="L5" s="39"/>
      <c r="M5" s="39"/>
    </row>
    <row r="6" spans="1:13" s="33" customFormat="1" ht="46.5" customHeight="1">
      <c r="A6" s="107" t="s">
        <v>114</v>
      </c>
      <c r="B6" s="107"/>
      <c r="C6" s="107"/>
      <c r="D6" s="107"/>
      <c r="E6" s="107"/>
      <c r="F6" s="107"/>
      <c r="G6" s="107"/>
      <c r="H6" s="75"/>
      <c r="I6" s="75"/>
      <c r="J6" s="75"/>
      <c r="K6" s="75"/>
      <c r="L6" s="75"/>
      <c r="M6" s="75"/>
    </row>
    <row r="7" spans="1:13" s="33" customFormat="1" ht="26.25" customHeight="1">
      <c r="A7" s="107" t="s">
        <v>2</v>
      </c>
      <c r="B7" s="107"/>
      <c r="C7" s="107"/>
      <c r="D7" s="107"/>
      <c r="E7" s="107"/>
      <c r="F7" s="107"/>
      <c r="G7" s="107"/>
      <c r="H7" s="75"/>
      <c r="I7" s="75"/>
      <c r="J7" s="75"/>
      <c r="K7" s="75"/>
      <c r="L7" s="75"/>
      <c r="M7" s="75"/>
    </row>
    <row r="8" spans="1:13" s="33" customFormat="1">
      <c r="A8" s="107" t="s">
        <v>202</v>
      </c>
      <c r="B8" s="107"/>
      <c r="C8" s="107"/>
      <c r="D8" s="107"/>
      <c r="E8" s="107"/>
      <c r="F8" s="107"/>
      <c r="G8" s="107"/>
      <c r="H8" s="75"/>
      <c r="I8" s="75"/>
      <c r="J8" s="75"/>
      <c r="K8" s="75"/>
      <c r="L8" s="75"/>
      <c r="M8" s="75"/>
    </row>
    <row r="9" spans="1:13" s="33" customFormat="1">
      <c r="A9" s="31"/>
      <c r="B9" s="2"/>
      <c r="C9" s="32"/>
      <c r="D9" s="32"/>
      <c r="G9" s="39"/>
      <c r="H9" s="39"/>
      <c r="I9" s="39"/>
      <c r="J9" s="39"/>
      <c r="K9" s="39"/>
      <c r="L9" s="39"/>
      <c r="M9" s="39"/>
    </row>
    <row r="10" spans="1:13" ht="20.25" customHeight="1">
      <c r="A10" s="111" t="s">
        <v>3</v>
      </c>
      <c r="B10" s="112" t="s">
        <v>4</v>
      </c>
      <c r="C10" s="112"/>
      <c r="D10" s="112"/>
      <c r="E10" s="112"/>
      <c r="F10" s="113"/>
      <c r="G10" s="73" t="s">
        <v>142</v>
      </c>
      <c r="H10" s="73" t="s">
        <v>205</v>
      </c>
      <c r="I10" s="73" t="s">
        <v>142</v>
      </c>
      <c r="J10" s="77"/>
      <c r="K10" s="77"/>
      <c r="L10" s="77"/>
      <c r="M10" s="77"/>
    </row>
    <row r="11" spans="1:13" ht="48.75" customHeight="1">
      <c r="A11" s="111"/>
      <c r="B11" s="5" t="s">
        <v>5</v>
      </c>
      <c r="C11" s="5" t="s">
        <v>6</v>
      </c>
      <c r="D11" s="6" t="s">
        <v>7</v>
      </c>
      <c r="E11" s="6" t="s">
        <v>8</v>
      </c>
      <c r="F11" s="47" t="s">
        <v>9</v>
      </c>
      <c r="G11" s="73" t="s">
        <v>203</v>
      </c>
      <c r="H11" s="73" t="s">
        <v>204</v>
      </c>
      <c r="I11" s="73" t="s">
        <v>183</v>
      </c>
      <c r="J11" s="77"/>
      <c r="K11" s="77"/>
      <c r="L11" s="77"/>
      <c r="M11" s="77"/>
    </row>
    <row r="12" spans="1:13" ht="24" customHeight="1">
      <c r="A12" s="114" t="s">
        <v>107</v>
      </c>
      <c r="B12" s="114"/>
      <c r="C12" s="114"/>
      <c r="D12" s="114"/>
      <c r="E12" s="114"/>
      <c r="F12" s="114"/>
      <c r="G12" s="114"/>
      <c r="H12" s="105"/>
      <c r="I12" s="106"/>
      <c r="J12" s="78"/>
      <c r="K12" s="78"/>
      <c r="L12" s="78"/>
      <c r="M12" s="78"/>
    </row>
    <row r="13" spans="1:13" ht="24" customHeight="1">
      <c r="A13" s="108" t="s">
        <v>10</v>
      </c>
      <c r="B13" s="109"/>
      <c r="C13" s="109"/>
      <c r="D13" s="109"/>
      <c r="E13" s="109"/>
      <c r="F13" s="109"/>
      <c r="G13" s="40">
        <f>G14+G46+G51+G79+G150+G143+G155+G61+G135</f>
        <v>33309.794000000002</v>
      </c>
      <c r="H13" s="40">
        <f t="shared" ref="H13" si="0">H14+H46+H51+H79+H150+H143+H155+H61+H135</f>
        <v>259.99999999999994</v>
      </c>
      <c r="I13" s="40">
        <f>G13+H13</f>
        <v>33569.794000000002</v>
      </c>
      <c r="J13" s="79"/>
      <c r="K13" s="79"/>
      <c r="L13" s="79"/>
      <c r="M13" s="79"/>
    </row>
    <row r="14" spans="1:13" s="60" customFormat="1" ht="21" customHeight="1">
      <c r="A14" s="57" t="s">
        <v>11</v>
      </c>
      <c r="B14" s="58" t="s">
        <v>12</v>
      </c>
      <c r="C14" s="58" t="s">
        <v>13</v>
      </c>
      <c r="D14" s="58" t="s">
        <v>14</v>
      </c>
      <c r="E14" s="58"/>
      <c r="F14" s="58"/>
      <c r="G14" s="59">
        <f>G15+G33+G37+G29</f>
        <v>8387.5</v>
      </c>
      <c r="H14" s="59">
        <f t="shared" ref="H14" si="1">H15+H33+H37+H29</f>
        <v>-3.9630000000000001</v>
      </c>
      <c r="I14" s="59">
        <f t="shared" ref="I14:I77" si="2">G14+H14</f>
        <v>8383.5370000000003</v>
      </c>
      <c r="J14" s="80"/>
      <c r="K14" s="80"/>
      <c r="L14" s="80"/>
      <c r="M14" s="80"/>
    </row>
    <row r="15" spans="1:13" s="61" customFormat="1" ht="39" customHeight="1">
      <c r="A15" s="57" t="s">
        <v>15</v>
      </c>
      <c r="B15" s="58" t="s">
        <v>12</v>
      </c>
      <c r="C15" s="58" t="s">
        <v>13</v>
      </c>
      <c r="D15" s="58" t="s">
        <v>16</v>
      </c>
      <c r="E15" s="58" t="s">
        <v>17</v>
      </c>
      <c r="F15" s="58" t="s">
        <v>18</v>
      </c>
      <c r="G15" s="59">
        <f>SUM(G16:G28)</f>
        <v>6792.5000000000009</v>
      </c>
      <c r="H15" s="59">
        <f t="shared" ref="H15" si="3">SUM(H16:H28)</f>
        <v>0</v>
      </c>
      <c r="I15" s="59">
        <f t="shared" si="2"/>
        <v>6792.5000000000009</v>
      </c>
      <c r="J15" s="80"/>
      <c r="K15" s="80"/>
      <c r="L15" s="80"/>
      <c r="M15" s="80"/>
    </row>
    <row r="16" spans="1:13" s="56" customFormat="1" ht="38.25">
      <c r="A16" s="62" t="s">
        <v>19</v>
      </c>
      <c r="B16" s="53" t="s">
        <v>12</v>
      </c>
      <c r="C16" s="53" t="s">
        <v>13</v>
      </c>
      <c r="D16" s="53" t="s">
        <v>16</v>
      </c>
      <c r="E16" s="53" t="s">
        <v>20</v>
      </c>
      <c r="F16" s="53" t="s">
        <v>18</v>
      </c>
      <c r="G16" s="63"/>
      <c r="H16" s="63"/>
      <c r="I16" s="63">
        <f t="shared" si="2"/>
        <v>0</v>
      </c>
      <c r="J16" s="81"/>
      <c r="K16" s="81"/>
      <c r="L16" s="81"/>
      <c r="M16" s="81"/>
    </row>
    <row r="17" spans="1:13" s="56" customFormat="1" ht="18.95" customHeight="1">
      <c r="A17" s="64" t="s">
        <v>21</v>
      </c>
      <c r="B17" s="53" t="s">
        <v>12</v>
      </c>
      <c r="C17" s="53" t="s">
        <v>13</v>
      </c>
      <c r="D17" s="53" t="s">
        <v>16</v>
      </c>
      <c r="E17" s="53" t="s">
        <v>22</v>
      </c>
      <c r="F17" s="53" t="s">
        <v>18</v>
      </c>
      <c r="G17" s="63"/>
      <c r="H17" s="63"/>
      <c r="I17" s="63">
        <f t="shared" si="2"/>
        <v>0</v>
      </c>
      <c r="J17" s="81"/>
      <c r="K17" s="81"/>
      <c r="L17" s="81"/>
      <c r="M17" s="81"/>
    </row>
    <row r="18" spans="1:13" s="56" customFormat="1">
      <c r="A18" s="65" t="s">
        <v>23</v>
      </c>
      <c r="B18" s="53" t="s">
        <v>12</v>
      </c>
      <c r="C18" s="53" t="s">
        <v>13</v>
      </c>
      <c r="D18" s="53" t="s">
        <v>16</v>
      </c>
      <c r="E18" s="53" t="s">
        <v>22</v>
      </c>
      <c r="F18" s="53" t="s">
        <v>24</v>
      </c>
      <c r="G18" s="63">
        <v>5203.6000000000004</v>
      </c>
      <c r="H18" s="63"/>
      <c r="I18" s="63">
        <f t="shared" si="2"/>
        <v>5203.6000000000004</v>
      </c>
      <c r="J18" s="81"/>
      <c r="K18" s="81"/>
      <c r="L18" s="81"/>
      <c r="M18" s="81"/>
    </row>
    <row r="19" spans="1:13" s="56" customFormat="1" ht="22.5">
      <c r="A19" s="64" t="s">
        <v>25</v>
      </c>
      <c r="B19" s="53" t="s">
        <v>12</v>
      </c>
      <c r="C19" s="53" t="s">
        <v>13</v>
      </c>
      <c r="D19" s="53" t="s">
        <v>16</v>
      </c>
      <c r="E19" s="53" t="s">
        <v>26</v>
      </c>
      <c r="F19" s="53" t="s">
        <v>18</v>
      </c>
      <c r="G19" s="63"/>
      <c r="H19" s="63"/>
      <c r="I19" s="63">
        <f t="shared" si="2"/>
        <v>0</v>
      </c>
      <c r="J19" s="81"/>
      <c r="K19" s="81"/>
      <c r="L19" s="81"/>
      <c r="M19" s="81"/>
    </row>
    <row r="20" spans="1:13" s="56" customFormat="1">
      <c r="A20" s="65" t="s">
        <v>23</v>
      </c>
      <c r="B20" s="53" t="s">
        <v>12</v>
      </c>
      <c r="C20" s="53" t="s">
        <v>13</v>
      </c>
      <c r="D20" s="53" t="s">
        <v>16</v>
      </c>
      <c r="E20" s="53" t="s">
        <v>26</v>
      </c>
      <c r="F20" s="53" t="s">
        <v>24</v>
      </c>
      <c r="G20" s="63">
        <v>1080</v>
      </c>
      <c r="H20" s="63"/>
      <c r="I20" s="63">
        <f t="shared" si="2"/>
        <v>1080</v>
      </c>
      <c r="J20" s="81"/>
      <c r="K20" s="81"/>
      <c r="L20" s="81"/>
      <c r="M20" s="81"/>
    </row>
    <row r="21" spans="1:13" s="56" customFormat="1" ht="17.25" customHeight="1">
      <c r="A21" s="62" t="s">
        <v>128</v>
      </c>
      <c r="B21" s="53" t="s">
        <v>12</v>
      </c>
      <c r="C21" s="53" t="s">
        <v>13</v>
      </c>
      <c r="D21" s="53" t="s">
        <v>16</v>
      </c>
      <c r="E21" s="53" t="s">
        <v>131</v>
      </c>
      <c r="F21" s="53" t="s">
        <v>18</v>
      </c>
      <c r="G21" s="63"/>
      <c r="H21" s="63"/>
      <c r="I21" s="63">
        <f t="shared" si="2"/>
        <v>0</v>
      </c>
      <c r="J21" s="81"/>
      <c r="K21" s="81"/>
      <c r="L21" s="81"/>
      <c r="M21" s="81"/>
    </row>
    <row r="22" spans="1:13" s="56" customFormat="1" ht="24.75" hidden="1" customHeight="1">
      <c r="A22" s="64" t="s">
        <v>181</v>
      </c>
      <c r="B22" s="53" t="s">
        <v>12</v>
      </c>
      <c r="C22" s="53" t="s">
        <v>13</v>
      </c>
      <c r="D22" s="53" t="s">
        <v>16</v>
      </c>
      <c r="E22" s="53" t="s">
        <v>182</v>
      </c>
      <c r="F22" s="53" t="s">
        <v>18</v>
      </c>
      <c r="G22" s="63"/>
      <c r="H22" s="63"/>
      <c r="I22" s="63">
        <f t="shared" si="2"/>
        <v>0</v>
      </c>
      <c r="J22" s="81"/>
      <c r="K22" s="81"/>
      <c r="L22" s="81"/>
      <c r="M22" s="81"/>
    </row>
    <row r="23" spans="1:13" s="56" customFormat="1" ht="14.25" hidden="1" customHeight="1">
      <c r="A23" s="65" t="s">
        <v>23</v>
      </c>
      <c r="B23" s="53" t="s">
        <v>12</v>
      </c>
      <c r="C23" s="53" t="s">
        <v>13</v>
      </c>
      <c r="D23" s="53" t="s">
        <v>16</v>
      </c>
      <c r="E23" s="53" t="s">
        <v>182</v>
      </c>
      <c r="F23" s="53" t="s">
        <v>24</v>
      </c>
      <c r="G23" s="66"/>
      <c r="H23" s="66"/>
      <c r="I23" s="66">
        <f t="shared" si="2"/>
        <v>0</v>
      </c>
      <c r="J23" s="82"/>
      <c r="K23" s="82"/>
      <c r="L23" s="82"/>
      <c r="M23" s="82"/>
    </row>
    <row r="24" spans="1:13" s="56" customFormat="1" ht="24.75" customHeight="1">
      <c r="A24" s="64" t="s">
        <v>129</v>
      </c>
      <c r="B24" s="53" t="s">
        <v>12</v>
      </c>
      <c r="C24" s="53" t="s">
        <v>13</v>
      </c>
      <c r="D24" s="53" t="s">
        <v>16</v>
      </c>
      <c r="E24" s="53" t="s">
        <v>132</v>
      </c>
      <c r="F24" s="53" t="s">
        <v>18</v>
      </c>
      <c r="G24" s="63"/>
      <c r="H24" s="63"/>
      <c r="I24" s="63">
        <f t="shared" si="2"/>
        <v>0</v>
      </c>
      <c r="J24" s="81"/>
      <c r="K24" s="81"/>
      <c r="L24" s="81"/>
      <c r="M24" s="81"/>
    </row>
    <row r="25" spans="1:13" s="56" customFormat="1" ht="14.25" customHeight="1">
      <c r="A25" s="65" t="s">
        <v>130</v>
      </c>
      <c r="B25" s="53" t="s">
        <v>12</v>
      </c>
      <c r="C25" s="53" t="s">
        <v>13</v>
      </c>
      <c r="D25" s="53" t="s">
        <v>16</v>
      </c>
      <c r="E25" s="53" t="s">
        <v>132</v>
      </c>
      <c r="F25" s="53" t="s">
        <v>133</v>
      </c>
      <c r="G25" s="66">
        <v>40.299999999999997</v>
      </c>
      <c r="H25" s="66"/>
      <c r="I25" s="66">
        <f t="shared" si="2"/>
        <v>40.299999999999997</v>
      </c>
      <c r="J25" s="82"/>
      <c r="K25" s="82"/>
      <c r="L25" s="82"/>
      <c r="M25" s="82"/>
    </row>
    <row r="26" spans="1:13" s="56" customFormat="1" ht="17.25" customHeight="1">
      <c r="A26" s="62" t="s">
        <v>92</v>
      </c>
      <c r="B26" s="53" t="s">
        <v>12</v>
      </c>
      <c r="C26" s="53" t="s">
        <v>13</v>
      </c>
      <c r="D26" s="53" t="s">
        <v>16</v>
      </c>
      <c r="E26" s="53" t="s">
        <v>93</v>
      </c>
      <c r="F26" s="53" t="s">
        <v>18</v>
      </c>
      <c r="G26" s="63"/>
      <c r="H26" s="63"/>
      <c r="I26" s="63">
        <f t="shared" si="2"/>
        <v>0</v>
      </c>
      <c r="J26" s="81"/>
      <c r="K26" s="81"/>
      <c r="L26" s="81"/>
      <c r="M26" s="81"/>
    </row>
    <row r="27" spans="1:13" s="56" customFormat="1" ht="45">
      <c r="A27" s="64" t="s">
        <v>94</v>
      </c>
      <c r="B27" s="53" t="s">
        <v>12</v>
      </c>
      <c r="C27" s="53" t="s">
        <v>13</v>
      </c>
      <c r="D27" s="53" t="s">
        <v>16</v>
      </c>
      <c r="E27" s="53" t="s">
        <v>95</v>
      </c>
      <c r="F27" s="53" t="s">
        <v>18</v>
      </c>
      <c r="G27" s="63"/>
      <c r="H27" s="63"/>
      <c r="I27" s="63">
        <f t="shared" si="2"/>
        <v>0</v>
      </c>
      <c r="J27" s="81"/>
      <c r="K27" s="81"/>
      <c r="L27" s="81"/>
      <c r="M27" s="81"/>
    </row>
    <row r="28" spans="1:13" s="56" customFormat="1" ht="14.25" customHeight="1">
      <c r="A28" s="65" t="s">
        <v>91</v>
      </c>
      <c r="B28" s="53" t="s">
        <v>12</v>
      </c>
      <c r="C28" s="53" t="s">
        <v>13</v>
      </c>
      <c r="D28" s="53" t="s">
        <v>16</v>
      </c>
      <c r="E28" s="53" t="s">
        <v>95</v>
      </c>
      <c r="F28" s="53" t="s">
        <v>96</v>
      </c>
      <c r="G28" s="66">
        <v>468.6</v>
      </c>
      <c r="H28" s="66"/>
      <c r="I28" s="66">
        <f t="shared" si="2"/>
        <v>468.6</v>
      </c>
      <c r="J28" s="82"/>
      <c r="K28" s="82"/>
      <c r="L28" s="82"/>
      <c r="M28" s="82"/>
    </row>
    <row r="29" spans="1:13" s="61" customFormat="1" ht="29.25" customHeight="1">
      <c r="A29" s="57" t="s">
        <v>198</v>
      </c>
      <c r="B29" s="58" t="s">
        <v>12</v>
      </c>
      <c r="C29" s="58" t="s">
        <v>13</v>
      </c>
      <c r="D29" s="58" t="s">
        <v>199</v>
      </c>
      <c r="E29" s="58" t="s">
        <v>17</v>
      </c>
      <c r="F29" s="58" t="s">
        <v>18</v>
      </c>
      <c r="G29" s="59">
        <f>SUM(G30:G32)</f>
        <v>150</v>
      </c>
      <c r="H29" s="59">
        <f t="shared" ref="H29" si="4">SUM(H30:H32)</f>
        <v>-3.9630000000000001</v>
      </c>
      <c r="I29" s="59">
        <f t="shared" si="2"/>
        <v>146.03700000000001</v>
      </c>
      <c r="J29" s="80"/>
      <c r="K29" s="80"/>
      <c r="L29" s="80"/>
      <c r="M29" s="80"/>
    </row>
    <row r="30" spans="1:13" s="56" customFormat="1">
      <c r="A30" s="62" t="s">
        <v>92</v>
      </c>
      <c r="B30" s="53" t="s">
        <v>12</v>
      </c>
      <c r="C30" s="53" t="s">
        <v>13</v>
      </c>
      <c r="D30" s="53" t="s">
        <v>199</v>
      </c>
      <c r="E30" s="53" t="s">
        <v>93</v>
      </c>
      <c r="F30" s="53" t="s">
        <v>18</v>
      </c>
      <c r="G30" s="63"/>
      <c r="H30" s="63"/>
      <c r="I30" s="63">
        <f t="shared" si="2"/>
        <v>0</v>
      </c>
      <c r="J30" s="81"/>
      <c r="K30" s="81"/>
      <c r="L30" s="81"/>
      <c r="M30" s="81"/>
    </row>
    <row r="31" spans="1:13" s="56" customFormat="1" ht="45">
      <c r="A31" s="64" t="s">
        <v>94</v>
      </c>
      <c r="B31" s="53" t="s">
        <v>12</v>
      </c>
      <c r="C31" s="53" t="s">
        <v>13</v>
      </c>
      <c r="D31" s="53" t="s">
        <v>199</v>
      </c>
      <c r="E31" s="53" t="s">
        <v>95</v>
      </c>
      <c r="F31" s="53" t="s">
        <v>18</v>
      </c>
      <c r="G31" s="63"/>
      <c r="H31" s="63"/>
      <c r="I31" s="63">
        <f t="shared" si="2"/>
        <v>0</v>
      </c>
      <c r="J31" s="81"/>
      <c r="K31" s="81"/>
      <c r="L31" s="81"/>
      <c r="M31" s="81"/>
    </row>
    <row r="32" spans="1:13" s="56" customFormat="1">
      <c r="A32" s="65" t="s">
        <v>91</v>
      </c>
      <c r="B32" s="53" t="s">
        <v>12</v>
      </c>
      <c r="C32" s="53" t="s">
        <v>13</v>
      </c>
      <c r="D32" s="53" t="s">
        <v>199</v>
      </c>
      <c r="E32" s="53" t="s">
        <v>95</v>
      </c>
      <c r="F32" s="53" t="s">
        <v>96</v>
      </c>
      <c r="G32" s="63">
        <v>150</v>
      </c>
      <c r="H32" s="63">
        <v>-3.9630000000000001</v>
      </c>
      <c r="I32" s="63">
        <f t="shared" si="2"/>
        <v>146.03700000000001</v>
      </c>
      <c r="J32" s="81"/>
      <c r="K32" s="81"/>
      <c r="L32" s="81"/>
      <c r="M32" s="81"/>
    </row>
    <row r="33" spans="1:13" s="61" customFormat="1">
      <c r="A33" s="57" t="s">
        <v>27</v>
      </c>
      <c r="B33" s="58" t="s">
        <v>12</v>
      </c>
      <c r="C33" s="58" t="s">
        <v>13</v>
      </c>
      <c r="D33" s="58" t="s">
        <v>90</v>
      </c>
      <c r="E33" s="58" t="s">
        <v>17</v>
      </c>
      <c r="F33" s="58" t="s">
        <v>18</v>
      </c>
      <c r="G33" s="59">
        <f>SUM(G34:G36)</f>
        <v>750</v>
      </c>
      <c r="H33" s="59">
        <f t="shared" ref="H33" si="5">SUM(H34:H36)</f>
        <v>0</v>
      </c>
      <c r="I33" s="59">
        <f t="shared" si="2"/>
        <v>750</v>
      </c>
      <c r="J33" s="80"/>
      <c r="K33" s="80"/>
      <c r="L33" s="80"/>
      <c r="M33" s="80"/>
    </row>
    <row r="34" spans="1:13" s="56" customFormat="1">
      <c r="A34" s="62" t="s">
        <v>27</v>
      </c>
      <c r="B34" s="53" t="s">
        <v>12</v>
      </c>
      <c r="C34" s="53" t="s">
        <v>13</v>
      </c>
      <c r="D34" s="53" t="s">
        <v>90</v>
      </c>
      <c r="E34" s="53" t="s">
        <v>29</v>
      </c>
      <c r="F34" s="53" t="s">
        <v>18</v>
      </c>
      <c r="G34" s="63"/>
      <c r="H34" s="63"/>
      <c r="I34" s="63">
        <f t="shared" si="2"/>
        <v>0</v>
      </c>
      <c r="J34" s="81"/>
      <c r="K34" s="81"/>
      <c r="L34" s="81"/>
      <c r="M34" s="81"/>
    </row>
    <row r="35" spans="1:13" s="56" customFormat="1">
      <c r="A35" s="64" t="s">
        <v>30</v>
      </c>
      <c r="B35" s="53" t="s">
        <v>12</v>
      </c>
      <c r="C35" s="53" t="s">
        <v>13</v>
      </c>
      <c r="D35" s="53" t="s">
        <v>90</v>
      </c>
      <c r="E35" s="53" t="s">
        <v>31</v>
      </c>
      <c r="F35" s="53" t="s">
        <v>18</v>
      </c>
      <c r="G35" s="63"/>
      <c r="H35" s="63"/>
      <c r="I35" s="63">
        <f t="shared" si="2"/>
        <v>0</v>
      </c>
      <c r="J35" s="81"/>
      <c r="K35" s="81"/>
      <c r="L35" s="81"/>
      <c r="M35" s="81"/>
    </row>
    <row r="36" spans="1:13" s="56" customFormat="1">
      <c r="A36" s="65" t="s">
        <v>32</v>
      </c>
      <c r="B36" s="53" t="s">
        <v>12</v>
      </c>
      <c r="C36" s="53" t="s">
        <v>13</v>
      </c>
      <c r="D36" s="53" t="s">
        <v>90</v>
      </c>
      <c r="E36" s="53" t="s">
        <v>31</v>
      </c>
      <c r="F36" s="53" t="s">
        <v>33</v>
      </c>
      <c r="G36" s="63">
        <v>750</v>
      </c>
      <c r="H36" s="63"/>
      <c r="I36" s="63">
        <f t="shared" si="2"/>
        <v>750</v>
      </c>
      <c r="J36" s="81"/>
      <c r="K36" s="81"/>
      <c r="L36" s="81"/>
      <c r="M36" s="81"/>
    </row>
    <row r="37" spans="1:13" s="69" customFormat="1">
      <c r="A37" s="67" t="s">
        <v>34</v>
      </c>
      <c r="B37" s="68" t="s">
        <v>12</v>
      </c>
      <c r="C37" s="68" t="s">
        <v>13</v>
      </c>
      <c r="D37" s="68" t="s">
        <v>148</v>
      </c>
      <c r="E37" s="68" t="s">
        <v>17</v>
      </c>
      <c r="F37" s="68" t="s">
        <v>18</v>
      </c>
      <c r="G37" s="59">
        <f>SUM(G38:G45)</f>
        <v>695</v>
      </c>
      <c r="H37" s="59">
        <f t="shared" ref="H37" si="6">SUM(H38:H45)</f>
        <v>0</v>
      </c>
      <c r="I37" s="59">
        <f t="shared" si="2"/>
        <v>695</v>
      </c>
      <c r="J37" s="80"/>
      <c r="K37" s="80"/>
      <c r="L37" s="80"/>
      <c r="M37" s="80"/>
    </row>
    <row r="38" spans="1:13" ht="27.75" customHeight="1">
      <c r="A38" s="10" t="s">
        <v>122</v>
      </c>
      <c r="B38" s="11" t="s">
        <v>12</v>
      </c>
      <c r="C38" s="11" t="s">
        <v>13</v>
      </c>
      <c r="D38" s="11" t="s">
        <v>148</v>
      </c>
      <c r="E38" s="11" t="s">
        <v>123</v>
      </c>
      <c r="F38" s="11" t="s">
        <v>18</v>
      </c>
      <c r="G38" s="41"/>
      <c r="H38" s="41"/>
      <c r="I38" s="41">
        <f t="shared" si="2"/>
        <v>0</v>
      </c>
      <c r="J38" s="83"/>
      <c r="K38" s="83"/>
      <c r="L38" s="83"/>
      <c r="M38" s="83"/>
    </row>
    <row r="39" spans="1:13" ht="22.5" customHeight="1">
      <c r="A39" s="12" t="s">
        <v>36</v>
      </c>
      <c r="B39" s="11" t="s">
        <v>12</v>
      </c>
      <c r="C39" s="11" t="s">
        <v>13</v>
      </c>
      <c r="D39" s="11" t="s">
        <v>148</v>
      </c>
      <c r="E39" s="11" t="s">
        <v>37</v>
      </c>
      <c r="F39" s="11" t="s">
        <v>18</v>
      </c>
      <c r="G39" s="41"/>
      <c r="H39" s="41"/>
      <c r="I39" s="41">
        <f t="shared" si="2"/>
        <v>0</v>
      </c>
      <c r="J39" s="83"/>
      <c r="K39" s="83"/>
      <c r="L39" s="83"/>
      <c r="M39" s="83"/>
    </row>
    <row r="40" spans="1:13">
      <c r="A40" s="13" t="s">
        <v>23</v>
      </c>
      <c r="B40" s="11" t="s">
        <v>12</v>
      </c>
      <c r="C40" s="11" t="s">
        <v>13</v>
      </c>
      <c r="D40" s="11" t="s">
        <v>148</v>
      </c>
      <c r="E40" s="11" t="s">
        <v>37</v>
      </c>
      <c r="F40" s="11" t="s">
        <v>24</v>
      </c>
      <c r="G40" s="41">
        <v>350</v>
      </c>
      <c r="H40" s="41"/>
      <c r="I40" s="41">
        <f t="shared" si="2"/>
        <v>350</v>
      </c>
      <c r="J40" s="83"/>
      <c r="K40" s="83"/>
      <c r="L40" s="83"/>
      <c r="M40" s="83"/>
    </row>
    <row r="41" spans="1:13" ht="25.5">
      <c r="A41" s="10" t="s">
        <v>38</v>
      </c>
      <c r="B41" s="11" t="s">
        <v>12</v>
      </c>
      <c r="C41" s="11" t="s">
        <v>13</v>
      </c>
      <c r="D41" s="11" t="s">
        <v>148</v>
      </c>
      <c r="E41" s="11" t="s">
        <v>39</v>
      </c>
      <c r="F41" s="11" t="s">
        <v>18</v>
      </c>
      <c r="G41" s="41"/>
      <c r="H41" s="41"/>
      <c r="I41" s="41">
        <f t="shared" si="2"/>
        <v>0</v>
      </c>
      <c r="J41" s="83"/>
      <c r="K41" s="83"/>
      <c r="L41" s="83"/>
      <c r="M41" s="83"/>
    </row>
    <row r="42" spans="1:13" ht="14.25" customHeight="1">
      <c r="A42" s="12" t="s">
        <v>40</v>
      </c>
      <c r="B42" s="11" t="s">
        <v>12</v>
      </c>
      <c r="C42" s="11" t="s">
        <v>13</v>
      </c>
      <c r="D42" s="11" t="s">
        <v>148</v>
      </c>
      <c r="E42" s="11" t="s">
        <v>41</v>
      </c>
      <c r="F42" s="11" t="s">
        <v>18</v>
      </c>
      <c r="G42" s="41"/>
      <c r="H42" s="41"/>
      <c r="I42" s="41">
        <f t="shared" si="2"/>
        <v>0</v>
      </c>
      <c r="J42" s="83"/>
      <c r="K42" s="83"/>
      <c r="L42" s="83"/>
      <c r="M42" s="83"/>
    </row>
    <row r="43" spans="1:13">
      <c r="A43" s="13" t="s">
        <v>23</v>
      </c>
      <c r="B43" s="11" t="s">
        <v>12</v>
      </c>
      <c r="C43" s="11" t="s">
        <v>13</v>
      </c>
      <c r="D43" s="11" t="s">
        <v>148</v>
      </c>
      <c r="E43" s="11" t="s">
        <v>41</v>
      </c>
      <c r="F43" s="11" t="s">
        <v>24</v>
      </c>
      <c r="G43" s="41">
        <v>345</v>
      </c>
      <c r="H43" s="41"/>
      <c r="I43" s="41">
        <f t="shared" si="2"/>
        <v>345</v>
      </c>
      <c r="J43" s="83"/>
      <c r="K43" s="83"/>
      <c r="L43" s="83"/>
      <c r="M43" s="83"/>
    </row>
    <row r="44" spans="1:13" ht="23.25" hidden="1" customHeight="1">
      <c r="A44" s="12" t="s">
        <v>116</v>
      </c>
      <c r="B44" s="11" t="s">
        <v>12</v>
      </c>
      <c r="C44" s="11" t="s">
        <v>13</v>
      </c>
      <c r="D44" s="11" t="s">
        <v>35</v>
      </c>
      <c r="E44" s="11" t="s">
        <v>115</v>
      </c>
      <c r="F44" s="11" t="s">
        <v>18</v>
      </c>
      <c r="G44" s="41"/>
      <c r="H44" s="41"/>
      <c r="I44" s="41">
        <f t="shared" si="2"/>
        <v>0</v>
      </c>
      <c r="J44" s="83"/>
      <c r="K44" s="83"/>
      <c r="L44" s="83"/>
      <c r="M44" s="83"/>
    </row>
    <row r="45" spans="1:13" hidden="1">
      <c r="A45" s="13" t="s">
        <v>23</v>
      </c>
      <c r="B45" s="11" t="s">
        <v>12</v>
      </c>
      <c r="C45" s="11" t="s">
        <v>13</v>
      </c>
      <c r="D45" s="11" t="s">
        <v>35</v>
      </c>
      <c r="E45" s="11" t="s">
        <v>115</v>
      </c>
      <c r="F45" s="11" t="s">
        <v>24</v>
      </c>
      <c r="G45" s="41"/>
      <c r="H45" s="41"/>
      <c r="I45" s="41">
        <f t="shared" si="2"/>
        <v>0</v>
      </c>
      <c r="J45" s="83"/>
      <c r="K45" s="83"/>
      <c r="L45" s="83"/>
      <c r="M45" s="83"/>
    </row>
    <row r="46" spans="1:13" s="9" customFormat="1" ht="21" customHeight="1">
      <c r="A46" s="15" t="s">
        <v>42</v>
      </c>
      <c r="B46" s="8" t="s">
        <v>12</v>
      </c>
      <c r="C46" s="16" t="s">
        <v>43</v>
      </c>
      <c r="D46" s="16" t="s">
        <v>14</v>
      </c>
      <c r="E46" s="16"/>
      <c r="F46" s="16"/>
      <c r="G46" s="42">
        <f>G47</f>
        <v>199.994</v>
      </c>
      <c r="H46" s="42">
        <f t="shared" ref="H46" si="7">H47</f>
        <v>0</v>
      </c>
      <c r="I46" s="42">
        <f t="shared" si="2"/>
        <v>199.994</v>
      </c>
      <c r="J46" s="84"/>
      <c r="K46" s="84"/>
      <c r="L46" s="84"/>
      <c r="M46" s="84"/>
    </row>
    <row r="47" spans="1:13" s="9" customFormat="1">
      <c r="A47" s="17" t="s">
        <v>44</v>
      </c>
      <c r="B47" s="8" t="s">
        <v>12</v>
      </c>
      <c r="C47" s="16" t="s">
        <v>43</v>
      </c>
      <c r="D47" s="16" t="s">
        <v>45</v>
      </c>
      <c r="E47" s="16" t="s">
        <v>17</v>
      </c>
      <c r="F47" s="16" t="s">
        <v>18</v>
      </c>
      <c r="G47" s="42">
        <f>SUM(G48:G50)</f>
        <v>199.994</v>
      </c>
      <c r="H47" s="42">
        <f t="shared" ref="H47" si="8">SUM(H48:H50)</f>
        <v>0</v>
      </c>
      <c r="I47" s="42">
        <f t="shared" si="2"/>
        <v>199.994</v>
      </c>
      <c r="J47" s="84"/>
      <c r="K47" s="84"/>
      <c r="L47" s="84"/>
      <c r="M47" s="84"/>
    </row>
    <row r="48" spans="1:13">
      <c r="A48" s="18" t="s">
        <v>46</v>
      </c>
      <c r="B48" s="11" t="s">
        <v>12</v>
      </c>
      <c r="C48" s="19" t="s">
        <v>43</v>
      </c>
      <c r="D48" s="19" t="s">
        <v>45</v>
      </c>
      <c r="E48" s="19" t="s">
        <v>47</v>
      </c>
      <c r="F48" s="19" t="s">
        <v>18</v>
      </c>
      <c r="G48" s="37"/>
      <c r="H48" s="37"/>
      <c r="I48" s="37">
        <f t="shared" si="2"/>
        <v>0</v>
      </c>
      <c r="J48" s="39"/>
      <c r="K48" s="39"/>
      <c r="L48" s="39"/>
      <c r="M48" s="39"/>
    </row>
    <row r="49" spans="1:13" ht="22.5">
      <c r="A49" s="20" t="s">
        <v>48</v>
      </c>
      <c r="B49" s="11" t="s">
        <v>12</v>
      </c>
      <c r="C49" s="19" t="s">
        <v>43</v>
      </c>
      <c r="D49" s="19" t="s">
        <v>45</v>
      </c>
      <c r="E49" s="19" t="s">
        <v>49</v>
      </c>
      <c r="F49" s="19" t="s">
        <v>18</v>
      </c>
      <c r="G49" s="37"/>
      <c r="H49" s="37"/>
      <c r="I49" s="37">
        <f t="shared" si="2"/>
        <v>0</v>
      </c>
      <c r="J49" s="39"/>
      <c r="K49" s="39"/>
      <c r="L49" s="39"/>
      <c r="M49" s="39"/>
    </row>
    <row r="50" spans="1:13">
      <c r="A50" s="21" t="s">
        <v>23</v>
      </c>
      <c r="B50" s="11" t="s">
        <v>12</v>
      </c>
      <c r="C50" s="19" t="s">
        <v>43</v>
      </c>
      <c r="D50" s="19" t="s">
        <v>45</v>
      </c>
      <c r="E50" s="19" t="s">
        <v>49</v>
      </c>
      <c r="F50" s="19" t="s">
        <v>24</v>
      </c>
      <c r="G50" s="37">
        <v>199.994</v>
      </c>
      <c r="H50" s="37"/>
      <c r="I50" s="37">
        <f t="shared" si="2"/>
        <v>199.994</v>
      </c>
      <c r="J50" s="39"/>
      <c r="K50" s="39"/>
      <c r="L50" s="39"/>
      <c r="M50" s="39"/>
    </row>
    <row r="51" spans="1:13" s="9" customFormat="1" ht="25.5">
      <c r="A51" s="15" t="s">
        <v>50</v>
      </c>
      <c r="B51" s="8" t="s">
        <v>12</v>
      </c>
      <c r="C51" s="16" t="s">
        <v>45</v>
      </c>
      <c r="D51" s="16" t="s">
        <v>14</v>
      </c>
      <c r="E51" s="16"/>
      <c r="F51" s="16"/>
      <c r="G51" s="42">
        <f>G52</f>
        <v>1045.8</v>
      </c>
      <c r="H51" s="42">
        <f t="shared" ref="H51" si="9">H52</f>
        <v>0</v>
      </c>
      <c r="I51" s="42">
        <f t="shared" si="2"/>
        <v>1045.8</v>
      </c>
      <c r="J51" s="84"/>
      <c r="K51" s="84"/>
      <c r="L51" s="84"/>
      <c r="M51" s="84"/>
    </row>
    <row r="52" spans="1:13" s="9" customFormat="1" ht="25.5">
      <c r="A52" s="15" t="s">
        <v>51</v>
      </c>
      <c r="B52" s="8" t="s">
        <v>12</v>
      </c>
      <c r="C52" s="16" t="s">
        <v>45</v>
      </c>
      <c r="D52" s="16" t="s">
        <v>52</v>
      </c>
      <c r="E52" s="16" t="s">
        <v>17</v>
      </c>
      <c r="F52" s="16" t="s">
        <v>18</v>
      </c>
      <c r="G52" s="42">
        <f>SUM(G56:G60)</f>
        <v>1045.8</v>
      </c>
      <c r="H52" s="42">
        <f t="shared" ref="H52" si="10">SUM(H56:H60)</f>
        <v>0</v>
      </c>
      <c r="I52" s="42">
        <f t="shared" si="2"/>
        <v>1045.8</v>
      </c>
      <c r="J52" s="84"/>
      <c r="K52" s="84"/>
      <c r="L52" s="84"/>
      <c r="M52" s="84"/>
    </row>
    <row r="53" spans="1:13" s="9" customFormat="1" ht="38.25" hidden="1">
      <c r="A53" s="10" t="s">
        <v>19</v>
      </c>
      <c r="B53" s="11" t="s">
        <v>12</v>
      </c>
      <c r="C53" s="19" t="s">
        <v>45</v>
      </c>
      <c r="D53" s="19" t="s">
        <v>52</v>
      </c>
      <c r="E53" s="11" t="s">
        <v>20</v>
      </c>
      <c r="F53" s="11" t="s">
        <v>18</v>
      </c>
      <c r="G53" s="42"/>
      <c r="H53" s="42"/>
      <c r="I53" s="42">
        <f t="shared" si="2"/>
        <v>0</v>
      </c>
      <c r="J53" s="84"/>
      <c r="K53" s="84"/>
      <c r="L53" s="84"/>
      <c r="M53" s="84"/>
    </row>
    <row r="54" spans="1:13" s="9" customFormat="1" hidden="1">
      <c r="A54" s="12" t="s">
        <v>21</v>
      </c>
      <c r="B54" s="11" t="s">
        <v>12</v>
      </c>
      <c r="C54" s="19" t="s">
        <v>45</v>
      </c>
      <c r="D54" s="19" t="s">
        <v>52</v>
      </c>
      <c r="E54" s="11" t="s">
        <v>22</v>
      </c>
      <c r="F54" s="11" t="s">
        <v>18</v>
      </c>
      <c r="G54" s="42"/>
      <c r="H54" s="42"/>
      <c r="I54" s="42">
        <f t="shared" si="2"/>
        <v>0</v>
      </c>
      <c r="J54" s="84"/>
      <c r="K54" s="84"/>
      <c r="L54" s="84"/>
      <c r="M54" s="84"/>
    </row>
    <row r="55" spans="1:13" s="9" customFormat="1" hidden="1">
      <c r="A55" s="13" t="s">
        <v>23</v>
      </c>
      <c r="B55" s="11" t="s">
        <v>12</v>
      </c>
      <c r="C55" s="19" t="s">
        <v>45</v>
      </c>
      <c r="D55" s="19" t="s">
        <v>52</v>
      </c>
      <c r="E55" s="11" t="s">
        <v>22</v>
      </c>
      <c r="F55" s="11" t="s">
        <v>24</v>
      </c>
      <c r="G55" s="42"/>
      <c r="H55" s="42"/>
      <c r="I55" s="42">
        <f t="shared" si="2"/>
        <v>0</v>
      </c>
      <c r="J55" s="84"/>
      <c r="K55" s="84"/>
      <c r="L55" s="84"/>
      <c r="M55" s="84"/>
    </row>
    <row r="56" spans="1:13">
      <c r="A56" s="22" t="s">
        <v>53</v>
      </c>
      <c r="B56" s="11" t="s">
        <v>12</v>
      </c>
      <c r="C56" s="19" t="s">
        <v>45</v>
      </c>
      <c r="D56" s="19" t="s">
        <v>52</v>
      </c>
      <c r="E56" s="23">
        <v>7950000</v>
      </c>
      <c r="F56" s="19" t="s">
        <v>18</v>
      </c>
      <c r="G56" s="37"/>
      <c r="H56" s="37"/>
      <c r="I56" s="37">
        <f t="shared" si="2"/>
        <v>0</v>
      </c>
      <c r="J56" s="39"/>
      <c r="K56" s="39"/>
      <c r="L56" s="39"/>
      <c r="M56" s="39"/>
    </row>
    <row r="57" spans="1:13" ht="33.75">
      <c r="A57" s="48" t="s">
        <v>194</v>
      </c>
      <c r="B57" s="11" t="s">
        <v>12</v>
      </c>
      <c r="C57" s="19" t="s">
        <v>45</v>
      </c>
      <c r="D57" s="19" t="s">
        <v>52</v>
      </c>
      <c r="E57" s="23">
        <v>7950004</v>
      </c>
      <c r="F57" s="19" t="s">
        <v>18</v>
      </c>
      <c r="G57" s="37"/>
      <c r="H57" s="37"/>
      <c r="I57" s="37">
        <f t="shared" si="2"/>
        <v>0</v>
      </c>
      <c r="J57" s="39"/>
      <c r="K57" s="39"/>
      <c r="L57" s="39"/>
      <c r="M57" s="39"/>
    </row>
    <row r="58" spans="1:13">
      <c r="A58" s="24" t="s">
        <v>23</v>
      </c>
      <c r="B58" s="11" t="s">
        <v>12</v>
      </c>
      <c r="C58" s="19" t="s">
        <v>45</v>
      </c>
      <c r="D58" s="19" t="s">
        <v>52</v>
      </c>
      <c r="E58" s="23">
        <v>7950004</v>
      </c>
      <c r="F58" s="19" t="s">
        <v>24</v>
      </c>
      <c r="G58" s="37">
        <v>889.8</v>
      </c>
      <c r="H58" s="37"/>
      <c r="I58" s="37">
        <f t="shared" si="2"/>
        <v>889.8</v>
      </c>
      <c r="J58" s="39"/>
      <c r="K58" s="39"/>
      <c r="L58" s="39"/>
      <c r="M58" s="39"/>
    </row>
    <row r="59" spans="1:13" ht="33.75">
      <c r="A59" s="48" t="s">
        <v>195</v>
      </c>
      <c r="B59" s="11" t="s">
        <v>12</v>
      </c>
      <c r="C59" s="19" t="s">
        <v>45</v>
      </c>
      <c r="D59" s="19" t="s">
        <v>52</v>
      </c>
      <c r="E59" s="23">
        <v>7950010</v>
      </c>
      <c r="F59" s="19" t="s">
        <v>18</v>
      </c>
      <c r="G59" s="37"/>
      <c r="H59" s="37"/>
      <c r="I59" s="37">
        <f t="shared" si="2"/>
        <v>0</v>
      </c>
      <c r="J59" s="39"/>
      <c r="K59" s="39"/>
      <c r="L59" s="39"/>
      <c r="M59" s="39"/>
    </row>
    <row r="60" spans="1:13">
      <c r="A60" s="24" t="s">
        <v>23</v>
      </c>
      <c r="B60" s="11" t="s">
        <v>12</v>
      </c>
      <c r="C60" s="19" t="s">
        <v>45</v>
      </c>
      <c r="D60" s="19" t="s">
        <v>52</v>
      </c>
      <c r="E60" s="23">
        <v>7950010</v>
      </c>
      <c r="F60" s="19" t="s">
        <v>24</v>
      </c>
      <c r="G60" s="37">
        <v>156</v>
      </c>
      <c r="H60" s="37"/>
      <c r="I60" s="37">
        <f t="shared" si="2"/>
        <v>156</v>
      </c>
      <c r="J60" s="39"/>
      <c r="K60" s="39"/>
      <c r="L60" s="39"/>
      <c r="M60" s="39"/>
    </row>
    <row r="61" spans="1:13" s="9" customFormat="1" ht="21" customHeight="1">
      <c r="A61" s="15" t="s">
        <v>54</v>
      </c>
      <c r="B61" s="8" t="s">
        <v>12</v>
      </c>
      <c r="C61" s="16" t="s">
        <v>16</v>
      </c>
      <c r="D61" s="16" t="s">
        <v>14</v>
      </c>
      <c r="E61" s="16"/>
      <c r="F61" s="16"/>
      <c r="G61" s="42">
        <f>G62+G71</f>
        <v>3441</v>
      </c>
      <c r="H61" s="42">
        <f t="shared" ref="H61" si="11">H62+H71</f>
        <v>0</v>
      </c>
      <c r="I61" s="42">
        <f t="shared" si="2"/>
        <v>3441</v>
      </c>
      <c r="J61" s="84"/>
      <c r="K61" s="84"/>
      <c r="L61" s="84"/>
      <c r="M61" s="84"/>
    </row>
    <row r="62" spans="1:13" s="9" customFormat="1" ht="12.75" customHeight="1">
      <c r="A62" s="17" t="s">
        <v>160</v>
      </c>
      <c r="B62" s="8" t="s">
        <v>12</v>
      </c>
      <c r="C62" s="16" t="s">
        <v>16</v>
      </c>
      <c r="D62" s="16" t="s">
        <v>52</v>
      </c>
      <c r="E62" s="16" t="s">
        <v>17</v>
      </c>
      <c r="F62" s="16" t="s">
        <v>18</v>
      </c>
      <c r="G62" s="42">
        <f>SUM(G64:G70)</f>
        <v>2566</v>
      </c>
      <c r="H62" s="42">
        <f t="shared" ref="H62" si="12">SUM(H64:H70)</f>
        <v>0</v>
      </c>
      <c r="I62" s="42">
        <f t="shared" si="2"/>
        <v>2566</v>
      </c>
      <c r="J62" s="84"/>
      <c r="K62" s="84"/>
      <c r="L62" s="84"/>
      <c r="M62" s="84"/>
    </row>
    <row r="63" spans="1:13" ht="13.5" hidden="1" customHeight="1">
      <c r="A63" s="22" t="s">
        <v>110</v>
      </c>
      <c r="B63" s="11" t="s">
        <v>12</v>
      </c>
      <c r="C63" s="19" t="s">
        <v>16</v>
      </c>
      <c r="D63" s="19" t="s">
        <v>52</v>
      </c>
      <c r="E63" s="19" t="s">
        <v>112</v>
      </c>
      <c r="F63" s="19" t="s">
        <v>18</v>
      </c>
      <c r="G63" s="37"/>
      <c r="H63" s="37"/>
      <c r="I63" s="37">
        <f t="shared" si="2"/>
        <v>0</v>
      </c>
      <c r="J63" s="39"/>
      <c r="K63" s="39"/>
      <c r="L63" s="39"/>
      <c r="M63" s="39"/>
    </row>
    <row r="64" spans="1:13" s="9" customFormat="1" ht="33.75" hidden="1">
      <c r="A64" s="20" t="s">
        <v>163</v>
      </c>
      <c r="B64" s="11" t="s">
        <v>12</v>
      </c>
      <c r="C64" s="19" t="s">
        <v>16</v>
      </c>
      <c r="D64" s="19" t="s">
        <v>52</v>
      </c>
      <c r="E64" s="19" t="s">
        <v>165</v>
      </c>
      <c r="F64" s="19" t="s">
        <v>18</v>
      </c>
      <c r="G64" s="37"/>
      <c r="H64" s="37"/>
      <c r="I64" s="37">
        <f t="shared" si="2"/>
        <v>0</v>
      </c>
      <c r="J64" s="39"/>
      <c r="K64" s="39"/>
      <c r="L64" s="39"/>
      <c r="M64" s="39"/>
    </row>
    <row r="65" spans="1:13" s="9" customFormat="1" ht="12.75" hidden="1" customHeight="1">
      <c r="A65" s="24" t="s">
        <v>23</v>
      </c>
      <c r="B65" s="11" t="s">
        <v>12</v>
      </c>
      <c r="C65" s="19" t="s">
        <v>16</v>
      </c>
      <c r="D65" s="19" t="s">
        <v>52</v>
      </c>
      <c r="E65" s="19" t="s">
        <v>165</v>
      </c>
      <c r="F65" s="19" t="s">
        <v>24</v>
      </c>
      <c r="G65" s="37"/>
      <c r="H65" s="37"/>
      <c r="I65" s="37">
        <f t="shared" si="2"/>
        <v>0</v>
      </c>
      <c r="J65" s="39"/>
      <c r="K65" s="39"/>
      <c r="L65" s="39"/>
      <c r="M65" s="39"/>
    </row>
    <row r="66" spans="1:13" s="9" customFormat="1" ht="22.5" hidden="1">
      <c r="A66" s="20" t="s">
        <v>164</v>
      </c>
      <c r="B66" s="11" t="s">
        <v>12</v>
      </c>
      <c r="C66" s="19" t="s">
        <v>16</v>
      </c>
      <c r="D66" s="19" t="s">
        <v>52</v>
      </c>
      <c r="E66" s="19" t="s">
        <v>166</v>
      </c>
      <c r="F66" s="19" t="s">
        <v>18</v>
      </c>
      <c r="G66" s="37"/>
      <c r="H66" s="37"/>
      <c r="I66" s="37">
        <f t="shared" si="2"/>
        <v>0</v>
      </c>
      <c r="J66" s="39"/>
      <c r="K66" s="39"/>
      <c r="L66" s="39"/>
      <c r="M66" s="39"/>
    </row>
    <row r="67" spans="1:13" s="9" customFormat="1" ht="12.75" hidden="1" customHeight="1">
      <c r="A67" s="24" t="s">
        <v>23</v>
      </c>
      <c r="B67" s="11" t="s">
        <v>12</v>
      </c>
      <c r="C67" s="19" t="s">
        <v>16</v>
      </c>
      <c r="D67" s="19" t="s">
        <v>52</v>
      </c>
      <c r="E67" s="19" t="s">
        <v>166</v>
      </c>
      <c r="F67" s="19" t="s">
        <v>24</v>
      </c>
      <c r="G67" s="37"/>
      <c r="H67" s="37"/>
      <c r="I67" s="37">
        <f t="shared" si="2"/>
        <v>0</v>
      </c>
      <c r="J67" s="39"/>
      <c r="K67" s="39"/>
      <c r="L67" s="39"/>
      <c r="M67" s="39"/>
    </row>
    <row r="68" spans="1:13" ht="13.5" customHeight="1">
      <c r="A68" s="22" t="s">
        <v>53</v>
      </c>
      <c r="B68" s="11" t="s">
        <v>12</v>
      </c>
      <c r="C68" s="19" t="s">
        <v>16</v>
      </c>
      <c r="D68" s="19" t="s">
        <v>52</v>
      </c>
      <c r="E68" s="19" t="s">
        <v>175</v>
      </c>
      <c r="F68" s="19" t="s">
        <v>18</v>
      </c>
      <c r="G68" s="37"/>
      <c r="H68" s="37"/>
      <c r="I68" s="37">
        <f t="shared" si="2"/>
        <v>0</v>
      </c>
      <c r="J68" s="39"/>
      <c r="K68" s="39"/>
      <c r="L68" s="39"/>
      <c r="M68" s="39"/>
    </row>
    <row r="69" spans="1:13" ht="33.75">
      <c r="A69" s="48" t="s">
        <v>180</v>
      </c>
      <c r="B69" s="11" t="s">
        <v>12</v>
      </c>
      <c r="C69" s="19" t="s">
        <v>16</v>
      </c>
      <c r="D69" s="19" t="s">
        <v>52</v>
      </c>
      <c r="E69" s="23">
        <v>7950012</v>
      </c>
      <c r="F69" s="19" t="s">
        <v>18</v>
      </c>
      <c r="G69" s="37"/>
      <c r="H69" s="37"/>
      <c r="I69" s="37">
        <f t="shared" si="2"/>
        <v>0</v>
      </c>
      <c r="J69" s="39"/>
      <c r="K69" s="39"/>
      <c r="L69" s="39"/>
      <c r="M69" s="39"/>
    </row>
    <row r="70" spans="1:13">
      <c r="A70" s="24" t="s">
        <v>23</v>
      </c>
      <c r="B70" s="11" t="s">
        <v>12</v>
      </c>
      <c r="C70" s="19" t="s">
        <v>16</v>
      </c>
      <c r="D70" s="19" t="s">
        <v>52</v>
      </c>
      <c r="E70" s="23">
        <v>7950012</v>
      </c>
      <c r="F70" s="19" t="s">
        <v>24</v>
      </c>
      <c r="G70" s="37">
        <f>2466+100</f>
        <v>2566</v>
      </c>
      <c r="H70" s="37"/>
      <c r="I70" s="37">
        <f t="shared" si="2"/>
        <v>2566</v>
      </c>
      <c r="J70" s="39"/>
      <c r="K70" s="39"/>
      <c r="L70" s="39"/>
      <c r="M70" s="39"/>
    </row>
    <row r="71" spans="1:13" s="9" customFormat="1" ht="12.75" customHeight="1">
      <c r="A71" s="17" t="s">
        <v>117</v>
      </c>
      <c r="B71" s="8" t="s">
        <v>12</v>
      </c>
      <c r="C71" s="16" t="s">
        <v>16</v>
      </c>
      <c r="D71" s="16" t="s">
        <v>28</v>
      </c>
      <c r="E71" s="16" t="s">
        <v>17</v>
      </c>
      <c r="F71" s="16" t="s">
        <v>18</v>
      </c>
      <c r="G71" s="42">
        <f>SUM(G72:G78)</f>
        <v>875</v>
      </c>
      <c r="H71" s="42">
        <f t="shared" ref="H71" si="13">SUM(H72:H78)</f>
        <v>0</v>
      </c>
      <c r="I71" s="42">
        <f t="shared" si="2"/>
        <v>875</v>
      </c>
      <c r="J71" s="84"/>
      <c r="K71" s="84"/>
      <c r="L71" s="84"/>
      <c r="M71" s="84"/>
    </row>
    <row r="72" spans="1:13" ht="13.5" customHeight="1">
      <c r="A72" s="20" t="s">
        <v>124</v>
      </c>
      <c r="B72" s="11" t="s">
        <v>12</v>
      </c>
      <c r="C72" s="19" t="s">
        <v>16</v>
      </c>
      <c r="D72" s="19" t="s">
        <v>28</v>
      </c>
      <c r="E72" s="19" t="s">
        <v>125</v>
      </c>
      <c r="F72" s="19" t="s">
        <v>18</v>
      </c>
      <c r="G72" s="37"/>
      <c r="H72" s="37"/>
      <c r="I72" s="37">
        <f t="shared" si="2"/>
        <v>0</v>
      </c>
      <c r="J72" s="39"/>
      <c r="K72" s="39"/>
      <c r="L72" s="39"/>
      <c r="M72" s="39"/>
    </row>
    <row r="73" spans="1:13">
      <c r="A73" s="24" t="s">
        <v>23</v>
      </c>
      <c r="B73" s="11" t="s">
        <v>12</v>
      </c>
      <c r="C73" s="19" t="s">
        <v>16</v>
      </c>
      <c r="D73" s="19" t="s">
        <v>28</v>
      </c>
      <c r="E73" s="23">
        <v>3380000</v>
      </c>
      <c r="F73" s="19" t="s">
        <v>24</v>
      </c>
      <c r="G73" s="37">
        <f>300+100</f>
        <v>400</v>
      </c>
      <c r="H73" s="37"/>
      <c r="I73" s="37">
        <f t="shared" si="2"/>
        <v>400</v>
      </c>
      <c r="J73" s="39"/>
      <c r="K73" s="39"/>
      <c r="L73" s="39"/>
      <c r="M73" s="39"/>
    </row>
    <row r="74" spans="1:13" ht="15" customHeight="1">
      <c r="A74" s="18" t="s">
        <v>118</v>
      </c>
      <c r="B74" s="11" t="s">
        <v>12</v>
      </c>
      <c r="C74" s="19" t="s">
        <v>16</v>
      </c>
      <c r="D74" s="19" t="s">
        <v>28</v>
      </c>
      <c r="E74" s="19" t="s">
        <v>119</v>
      </c>
      <c r="F74" s="19" t="s">
        <v>18</v>
      </c>
      <c r="G74" s="37"/>
      <c r="H74" s="37"/>
      <c r="I74" s="37">
        <f t="shared" si="2"/>
        <v>0</v>
      </c>
      <c r="J74" s="39"/>
      <c r="K74" s="39"/>
      <c r="L74" s="39"/>
      <c r="M74" s="39"/>
    </row>
    <row r="75" spans="1:13" ht="13.5" customHeight="1">
      <c r="A75" s="20" t="s">
        <v>120</v>
      </c>
      <c r="B75" s="11" t="s">
        <v>12</v>
      </c>
      <c r="C75" s="19" t="s">
        <v>16</v>
      </c>
      <c r="D75" s="19" t="s">
        <v>28</v>
      </c>
      <c r="E75" s="19" t="s">
        <v>121</v>
      </c>
      <c r="F75" s="19" t="s">
        <v>18</v>
      </c>
      <c r="G75" s="37"/>
      <c r="H75" s="37"/>
      <c r="I75" s="37">
        <f t="shared" si="2"/>
        <v>0</v>
      </c>
      <c r="J75" s="39"/>
      <c r="K75" s="39"/>
      <c r="L75" s="39"/>
      <c r="M75" s="39"/>
    </row>
    <row r="76" spans="1:13">
      <c r="A76" s="24" t="s">
        <v>23</v>
      </c>
      <c r="B76" s="11" t="s">
        <v>12</v>
      </c>
      <c r="C76" s="19" t="s">
        <v>16</v>
      </c>
      <c r="D76" s="19" t="s">
        <v>28</v>
      </c>
      <c r="E76" s="23" t="s">
        <v>121</v>
      </c>
      <c r="F76" s="19" t="s">
        <v>24</v>
      </c>
      <c r="G76" s="37">
        <v>400</v>
      </c>
      <c r="H76" s="37"/>
      <c r="I76" s="37">
        <f t="shared" si="2"/>
        <v>400</v>
      </c>
      <c r="J76" s="39"/>
      <c r="K76" s="39"/>
      <c r="L76" s="39"/>
      <c r="M76" s="39"/>
    </row>
    <row r="77" spans="1:13" ht="13.5" customHeight="1">
      <c r="A77" s="20" t="s">
        <v>184</v>
      </c>
      <c r="B77" s="11" t="s">
        <v>12</v>
      </c>
      <c r="C77" s="19" t="s">
        <v>16</v>
      </c>
      <c r="D77" s="19" t="s">
        <v>28</v>
      </c>
      <c r="E77" s="19" t="s">
        <v>185</v>
      </c>
      <c r="F77" s="19" t="s">
        <v>18</v>
      </c>
      <c r="G77" s="37"/>
      <c r="H77" s="37"/>
      <c r="I77" s="37">
        <f t="shared" si="2"/>
        <v>0</v>
      </c>
      <c r="J77" s="39"/>
      <c r="K77" s="39"/>
      <c r="L77" s="39"/>
      <c r="M77" s="39"/>
    </row>
    <row r="78" spans="1:13">
      <c r="A78" s="24" t="s">
        <v>23</v>
      </c>
      <c r="B78" s="11" t="s">
        <v>12</v>
      </c>
      <c r="C78" s="19" t="s">
        <v>16</v>
      </c>
      <c r="D78" s="19" t="s">
        <v>28</v>
      </c>
      <c r="E78" s="23">
        <v>3400400</v>
      </c>
      <c r="F78" s="19" t="s">
        <v>24</v>
      </c>
      <c r="G78" s="37">
        <v>75</v>
      </c>
      <c r="H78" s="37"/>
      <c r="I78" s="37">
        <f t="shared" ref="I78:I141" si="14">G78+H78</f>
        <v>75</v>
      </c>
      <c r="J78" s="39"/>
      <c r="K78" s="39"/>
      <c r="L78" s="39"/>
      <c r="M78" s="39"/>
    </row>
    <row r="79" spans="1:13" s="9" customFormat="1" ht="21" customHeight="1">
      <c r="A79" s="15" t="s">
        <v>55</v>
      </c>
      <c r="B79" s="8" t="s">
        <v>12</v>
      </c>
      <c r="C79" s="16" t="s">
        <v>56</v>
      </c>
      <c r="D79" s="16" t="s">
        <v>14</v>
      </c>
      <c r="E79" s="16"/>
      <c r="F79" s="16"/>
      <c r="G79" s="35">
        <f>G80+G102+G123</f>
        <v>20099.5</v>
      </c>
      <c r="H79" s="35">
        <f t="shared" ref="H79" si="15">H80+H102+H123</f>
        <v>263.96299999999997</v>
      </c>
      <c r="I79" s="35">
        <f t="shared" si="14"/>
        <v>20363.463</v>
      </c>
      <c r="J79" s="85"/>
      <c r="K79" s="85"/>
      <c r="L79" s="85"/>
      <c r="M79" s="85"/>
    </row>
    <row r="80" spans="1:13" s="9" customFormat="1">
      <c r="A80" s="15" t="s">
        <v>57</v>
      </c>
      <c r="B80" s="8" t="s">
        <v>12</v>
      </c>
      <c r="C80" s="16" t="s">
        <v>56</v>
      </c>
      <c r="D80" s="16" t="s">
        <v>13</v>
      </c>
      <c r="E80" s="16" t="s">
        <v>17</v>
      </c>
      <c r="F80" s="16" t="s">
        <v>18</v>
      </c>
      <c r="G80" s="35">
        <f>SUM(G81:G101)</f>
        <v>9135.77</v>
      </c>
      <c r="H80" s="35">
        <f t="shared" ref="H80" si="16">SUM(H81:H101)</f>
        <v>340</v>
      </c>
      <c r="I80" s="35">
        <f t="shared" si="14"/>
        <v>9475.77</v>
      </c>
      <c r="J80" s="85"/>
      <c r="K80" s="85"/>
      <c r="L80" s="85"/>
      <c r="M80" s="85"/>
    </row>
    <row r="81" spans="1:13" s="9" customFormat="1" ht="25.5">
      <c r="A81" s="25" t="s">
        <v>152</v>
      </c>
      <c r="B81" s="11" t="s">
        <v>12</v>
      </c>
      <c r="C81" s="19" t="s">
        <v>56</v>
      </c>
      <c r="D81" s="19" t="s">
        <v>13</v>
      </c>
      <c r="E81" s="19" t="s">
        <v>154</v>
      </c>
      <c r="F81" s="19" t="s">
        <v>18</v>
      </c>
      <c r="G81" s="43"/>
      <c r="H81" s="43"/>
      <c r="I81" s="43">
        <f t="shared" si="14"/>
        <v>0</v>
      </c>
      <c r="J81" s="86"/>
      <c r="K81" s="86"/>
      <c r="L81" s="86"/>
      <c r="M81" s="86"/>
    </row>
    <row r="82" spans="1:13" s="9" customFormat="1" ht="33.75">
      <c r="A82" s="26" t="s">
        <v>169</v>
      </c>
      <c r="B82" s="11" t="s">
        <v>12</v>
      </c>
      <c r="C82" s="19" t="s">
        <v>56</v>
      </c>
      <c r="D82" s="19" t="s">
        <v>13</v>
      </c>
      <c r="E82" s="19" t="s">
        <v>167</v>
      </c>
      <c r="F82" s="19" t="s">
        <v>18</v>
      </c>
      <c r="G82" s="43"/>
      <c r="H82" s="43"/>
      <c r="I82" s="43">
        <f t="shared" si="14"/>
        <v>0</v>
      </c>
      <c r="J82" s="86"/>
      <c r="K82" s="86"/>
      <c r="L82" s="86"/>
      <c r="M82" s="86"/>
    </row>
    <row r="83" spans="1:13" s="9" customFormat="1" ht="33.75">
      <c r="A83" s="48" t="s">
        <v>168</v>
      </c>
      <c r="B83" s="11" t="s">
        <v>12</v>
      </c>
      <c r="C83" s="19" t="s">
        <v>56</v>
      </c>
      <c r="D83" s="19" t="s">
        <v>13</v>
      </c>
      <c r="E83" s="19" t="s">
        <v>170</v>
      </c>
      <c r="F83" s="19" t="s">
        <v>18</v>
      </c>
      <c r="G83" s="43"/>
      <c r="H83" s="43"/>
      <c r="I83" s="43">
        <f t="shared" si="14"/>
        <v>0</v>
      </c>
      <c r="J83" s="86"/>
      <c r="K83" s="86"/>
      <c r="L83" s="86"/>
      <c r="M83" s="86"/>
    </row>
    <row r="84" spans="1:13" s="9" customFormat="1">
      <c r="A84" s="24" t="s">
        <v>65</v>
      </c>
      <c r="B84" s="11" t="s">
        <v>12</v>
      </c>
      <c r="C84" s="19" t="s">
        <v>56</v>
      </c>
      <c r="D84" s="19" t="s">
        <v>13</v>
      </c>
      <c r="E84" s="19" t="s">
        <v>170</v>
      </c>
      <c r="F84" s="19" t="s">
        <v>66</v>
      </c>
      <c r="G84" s="74">
        <v>905.93020000000001</v>
      </c>
      <c r="H84" s="74"/>
      <c r="I84" s="74">
        <f t="shared" si="14"/>
        <v>905.93020000000001</v>
      </c>
      <c r="J84" s="87"/>
      <c r="K84" s="87"/>
      <c r="L84" s="87"/>
      <c r="M84" s="87"/>
    </row>
    <row r="85" spans="1:13" s="9" customFormat="1" ht="22.5">
      <c r="A85" s="26" t="s">
        <v>153</v>
      </c>
      <c r="B85" s="11" t="s">
        <v>12</v>
      </c>
      <c r="C85" s="19" t="s">
        <v>56</v>
      </c>
      <c r="D85" s="19" t="s">
        <v>13</v>
      </c>
      <c r="E85" s="19" t="s">
        <v>155</v>
      </c>
      <c r="F85" s="19" t="s">
        <v>18</v>
      </c>
      <c r="G85" s="43"/>
      <c r="H85" s="43"/>
      <c r="I85" s="43">
        <f t="shared" si="14"/>
        <v>0</v>
      </c>
      <c r="J85" s="86"/>
      <c r="K85" s="86"/>
      <c r="L85" s="86"/>
      <c r="M85" s="86"/>
    </row>
    <row r="86" spans="1:13" s="94" customFormat="1" ht="33.75" customHeight="1">
      <c r="A86" s="90" t="s">
        <v>171</v>
      </c>
      <c r="B86" s="91" t="s">
        <v>12</v>
      </c>
      <c r="C86" s="91" t="s">
        <v>56</v>
      </c>
      <c r="D86" s="91" t="s">
        <v>13</v>
      </c>
      <c r="E86" s="91" t="s">
        <v>174</v>
      </c>
      <c r="F86" s="91" t="s">
        <v>18</v>
      </c>
      <c r="G86" s="92"/>
      <c r="H86" s="92"/>
      <c r="I86" s="92">
        <f t="shared" si="14"/>
        <v>0</v>
      </c>
      <c r="J86" s="93"/>
      <c r="K86" s="93"/>
      <c r="L86" s="93"/>
      <c r="M86" s="93"/>
    </row>
    <row r="87" spans="1:13" s="94" customFormat="1">
      <c r="A87" s="95" t="s">
        <v>172</v>
      </c>
      <c r="B87" s="91" t="s">
        <v>12</v>
      </c>
      <c r="C87" s="91" t="s">
        <v>56</v>
      </c>
      <c r="D87" s="91" t="s">
        <v>13</v>
      </c>
      <c r="E87" s="91" t="s">
        <v>174</v>
      </c>
      <c r="F87" s="91" t="s">
        <v>66</v>
      </c>
      <c r="G87" s="96">
        <v>590.60519999999997</v>
      </c>
      <c r="H87" s="96">
        <v>-193.28100000000001</v>
      </c>
      <c r="I87" s="96">
        <f t="shared" si="14"/>
        <v>397.32419999999996</v>
      </c>
      <c r="J87" s="97"/>
      <c r="K87" s="97"/>
      <c r="L87" s="97"/>
      <c r="M87" s="97"/>
    </row>
    <row r="88" spans="1:13" s="94" customFormat="1">
      <c r="A88" s="95" t="s">
        <v>173</v>
      </c>
      <c r="B88" s="91" t="s">
        <v>12</v>
      </c>
      <c r="C88" s="91" t="s">
        <v>56</v>
      </c>
      <c r="D88" s="91" t="s">
        <v>13</v>
      </c>
      <c r="E88" s="91" t="s">
        <v>174</v>
      </c>
      <c r="F88" s="91" t="s">
        <v>66</v>
      </c>
      <c r="G88" s="96">
        <f>1800+170.282+0.0036</f>
        <v>1970.2855999999999</v>
      </c>
      <c r="H88" s="96">
        <v>-3.5999999999999999E-3</v>
      </c>
      <c r="I88" s="92">
        <f t="shared" si="14"/>
        <v>1970.2819999999999</v>
      </c>
      <c r="J88" s="93"/>
      <c r="K88" s="93"/>
      <c r="L88" s="93"/>
      <c r="M88" s="93"/>
    </row>
    <row r="89" spans="1:13" s="100" customFormat="1" ht="25.5">
      <c r="A89" s="98" t="s">
        <v>135</v>
      </c>
      <c r="B89" s="91" t="s">
        <v>12</v>
      </c>
      <c r="C89" s="91" t="s">
        <v>56</v>
      </c>
      <c r="D89" s="91" t="s">
        <v>43</v>
      </c>
      <c r="E89" s="99">
        <v>1020102</v>
      </c>
      <c r="F89" s="91" t="s">
        <v>18</v>
      </c>
      <c r="G89" s="92"/>
      <c r="H89" s="92"/>
      <c r="I89" s="92">
        <f t="shared" si="14"/>
        <v>0</v>
      </c>
      <c r="J89" s="93"/>
      <c r="K89" s="93"/>
      <c r="L89" s="93"/>
      <c r="M89" s="93"/>
    </row>
    <row r="90" spans="1:13" s="100" customFormat="1">
      <c r="A90" s="95" t="s">
        <v>172</v>
      </c>
      <c r="B90" s="91" t="s">
        <v>12</v>
      </c>
      <c r="C90" s="91" t="s">
        <v>56</v>
      </c>
      <c r="D90" s="91" t="s">
        <v>43</v>
      </c>
      <c r="E90" s="99">
        <v>1020102</v>
      </c>
      <c r="F90" s="91" t="s">
        <v>66</v>
      </c>
      <c r="G90" s="92">
        <v>0</v>
      </c>
      <c r="H90" s="92">
        <v>193.28100000000001</v>
      </c>
      <c r="I90" s="92">
        <f t="shared" si="14"/>
        <v>193.28100000000001</v>
      </c>
      <c r="J90" s="93"/>
      <c r="K90" s="93"/>
      <c r="L90" s="93"/>
      <c r="M90" s="93"/>
    </row>
    <row r="91" spans="1:13" s="94" customFormat="1" hidden="1">
      <c r="A91" s="95"/>
      <c r="B91" s="91"/>
      <c r="C91" s="91"/>
      <c r="D91" s="91"/>
      <c r="E91" s="91"/>
      <c r="F91" s="91"/>
      <c r="G91" s="96"/>
      <c r="H91" s="96"/>
      <c r="I91" s="96">
        <f t="shared" si="14"/>
        <v>0</v>
      </c>
      <c r="J91" s="97"/>
      <c r="K91" s="97"/>
      <c r="L91" s="97"/>
      <c r="M91" s="97"/>
    </row>
    <row r="92" spans="1:13" s="100" customFormat="1">
      <c r="A92" s="98" t="s">
        <v>58</v>
      </c>
      <c r="B92" s="91" t="s">
        <v>12</v>
      </c>
      <c r="C92" s="91" t="s">
        <v>56</v>
      </c>
      <c r="D92" s="91" t="s">
        <v>13</v>
      </c>
      <c r="E92" s="91" t="s">
        <v>59</v>
      </c>
      <c r="F92" s="91" t="s">
        <v>18</v>
      </c>
      <c r="G92" s="92"/>
      <c r="H92" s="92"/>
      <c r="I92" s="92">
        <f t="shared" si="14"/>
        <v>0</v>
      </c>
      <c r="J92" s="93"/>
      <c r="K92" s="93"/>
      <c r="L92" s="93"/>
      <c r="M92" s="93"/>
    </row>
    <row r="93" spans="1:13" s="100" customFormat="1" ht="22.5">
      <c r="A93" s="101" t="s">
        <v>60</v>
      </c>
      <c r="B93" s="91" t="s">
        <v>12</v>
      </c>
      <c r="C93" s="91" t="s">
        <v>56</v>
      </c>
      <c r="D93" s="91" t="s">
        <v>13</v>
      </c>
      <c r="E93" s="91" t="s">
        <v>61</v>
      </c>
      <c r="F93" s="102" t="s">
        <v>18</v>
      </c>
      <c r="G93" s="92"/>
      <c r="H93" s="92"/>
      <c r="I93" s="92">
        <f t="shared" si="14"/>
        <v>0</v>
      </c>
      <c r="J93" s="93"/>
      <c r="K93" s="93"/>
      <c r="L93" s="93"/>
      <c r="M93" s="93"/>
    </row>
    <row r="94" spans="1:13" s="100" customFormat="1">
      <c r="A94" s="95" t="s">
        <v>23</v>
      </c>
      <c r="B94" s="91" t="s">
        <v>12</v>
      </c>
      <c r="C94" s="91" t="s">
        <v>56</v>
      </c>
      <c r="D94" s="91" t="s">
        <v>13</v>
      </c>
      <c r="E94" s="91" t="s">
        <v>61</v>
      </c>
      <c r="F94" s="102" t="s">
        <v>24</v>
      </c>
      <c r="G94" s="92">
        <f>660+1200</f>
        <v>1860</v>
      </c>
      <c r="H94" s="92"/>
      <c r="I94" s="92">
        <f t="shared" si="14"/>
        <v>1860</v>
      </c>
      <c r="J94" s="93"/>
      <c r="K94" s="93"/>
      <c r="L94" s="93"/>
      <c r="M94" s="93"/>
    </row>
    <row r="95" spans="1:13" s="100" customFormat="1">
      <c r="A95" s="101" t="s">
        <v>62</v>
      </c>
      <c r="B95" s="91" t="s">
        <v>12</v>
      </c>
      <c r="C95" s="91" t="s">
        <v>56</v>
      </c>
      <c r="D95" s="91" t="s">
        <v>13</v>
      </c>
      <c r="E95" s="91" t="s">
        <v>63</v>
      </c>
      <c r="F95" s="91" t="s">
        <v>18</v>
      </c>
      <c r="G95" s="92"/>
      <c r="H95" s="92"/>
      <c r="I95" s="92">
        <f t="shared" si="14"/>
        <v>0</v>
      </c>
      <c r="J95" s="93"/>
      <c r="K95" s="93"/>
      <c r="L95" s="93"/>
      <c r="M95" s="93"/>
    </row>
    <row r="96" spans="1:13" s="100" customFormat="1">
      <c r="A96" s="95" t="s">
        <v>23</v>
      </c>
      <c r="B96" s="91" t="s">
        <v>12</v>
      </c>
      <c r="C96" s="91" t="s">
        <v>56</v>
      </c>
      <c r="D96" s="91" t="s">
        <v>13</v>
      </c>
      <c r="E96" s="91" t="s">
        <v>63</v>
      </c>
      <c r="F96" s="91" t="s">
        <v>24</v>
      </c>
      <c r="G96" s="92">
        <f>650-200</f>
        <v>450</v>
      </c>
      <c r="H96" s="92">
        <v>340</v>
      </c>
      <c r="I96" s="92">
        <f t="shared" si="14"/>
        <v>790</v>
      </c>
      <c r="J96" s="93"/>
      <c r="K96" s="93"/>
      <c r="L96" s="93"/>
      <c r="M96" s="93"/>
    </row>
    <row r="97" spans="1:13" s="100" customFormat="1">
      <c r="A97" s="98" t="s">
        <v>53</v>
      </c>
      <c r="B97" s="91" t="s">
        <v>12</v>
      </c>
      <c r="C97" s="91" t="s">
        <v>56</v>
      </c>
      <c r="D97" s="91" t="s">
        <v>13</v>
      </c>
      <c r="E97" s="99">
        <v>7950000</v>
      </c>
      <c r="F97" s="91" t="s">
        <v>18</v>
      </c>
      <c r="G97" s="92"/>
      <c r="H97" s="92"/>
      <c r="I97" s="92">
        <f t="shared" si="14"/>
        <v>0</v>
      </c>
      <c r="J97" s="93"/>
      <c r="K97" s="93"/>
      <c r="L97" s="93"/>
      <c r="M97" s="93"/>
    </row>
    <row r="98" spans="1:13" s="100" customFormat="1" ht="33" customHeight="1">
      <c r="A98" s="90" t="s">
        <v>176</v>
      </c>
      <c r="B98" s="91" t="s">
        <v>12</v>
      </c>
      <c r="C98" s="91" t="s">
        <v>56</v>
      </c>
      <c r="D98" s="91" t="s">
        <v>13</v>
      </c>
      <c r="E98" s="91" t="s">
        <v>108</v>
      </c>
      <c r="F98" s="91" t="s">
        <v>18</v>
      </c>
      <c r="G98" s="92"/>
      <c r="H98" s="92"/>
      <c r="I98" s="92">
        <f t="shared" si="14"/>
        <v>0</v>
      </c>
      <c r="J98" s="93"/>
      <c r="K98" s="93"/>
      <c r="L98" s="93"/>
      <c r="M98" s="93"/>
    </row>
    <row r="99" spans="1:13" s="100" customFormat="1">
      <c r="A99" s="95" t="s">
        <v>65</v>
      </c>
      <c r="B99" s="91" t="s">
        <v>12</v>
      </c>
      <c r="C99" s="91" t="s">
        <v>56</v>
      </c>
      <c r="D99" s="91" t="s">
        <v>13</v>
      </c>
      <c r="E99" s="91" t="s">
        <v>108</v>
      </c>
      <c r="F99" s="91" t="s">
        <v>66</v>
      </c>
      <c r="G99" s="92">
        <f>2300+358.949</f>
        <v>2658.9490000000001</v>
      </c>
      <c r="H99" s="96">
        <v>3.5999999999999999E-3</v>
      </c>
      <c r="I99" s="96">
        <f t="shared" si="14"/>
        <v>2658.9526000000001</v>
      </c>
      <c r="J99" s="93"/>
      <c r="K99" s="93"/>
      <c r="L99" s="93"/>
      <c r="M99" s="93"/>
    </row>
    <row r="100" spans="1:13" s="100" customFormat="1" ht="33.75">
      <c r="A100" s="103" t="s">
        <v>179</v>
      </c>
      <c r="B100" s="91" t="s">
        <v>12</v>
      </c>
      <c r="C100" s="91" t="s">
        <v>56</v>
      </c>
      <c r="D100" s="91" t="s">
        <v>13</v>
      </c>
      <c r="E100" s="91" t="s">
        <v>186</v>
      </c>
      <c r="F100" s="91" t="s">
        <v>18</v>
      </c>
      <c r="G100" s="92"/>
      <c r="H100" s="92"/>
      <c r="I100" s="92">
        <f t="shared" si="14"/>
        <v>0</v>
      </c>
      <c r="J100" s="93"/>
      <c r="K100" s="93"/>
      <c r="L100" s="93"/>
      <c r="M100" s="93"/>
    </row>
    <row r="101" spans="1:13" s="100" customFormat="1">
      <c r="A101" s="95" t="s">
        <v>23</v>
      </c>
      <c r="B101" s="91" t="s">
        <v>12</v>
      </c>
      <c r="C101" s="91" t="s">
        <v>56</v>
      </c>
      <c r="D101" s="91" t="s">
        <v>13</v>
      </c>
      <c r="E101" s="91" t="s">
        <v>186</v>
      </c>
      <c r="F101" s="91" t="s">
        <v>24</v>
      </c>
      <c r="G101" s="92">
        <v>700</v>
      </c>
      <c r="H101" s="92"/>
      <c r="I101" s="92">
        <f t="shared" si="14"/>
        <v>700</v>
      </c>
      <c r="J101" s="93"/>
      <c r="K101" s="93"/>
      <c r="L101" s="93"/>
      <c r="M101" s="93"/>
    </row>
    <row r="102" spans="1:13" s="9" customFormat="1">
      <c r="A102" s="28" t="s">
        <v>64</v>
      </c>
      <c r="B102" s="8" t="s">
        <v>12</v>
      </c>
      <c r="C102" s="16" t="s">
        <v>56</v>
      </c>
      <c r="D102" s="16" t="s">
        <v>43</v>
      </c>
      <c r="E102" s="16" t="s">
        <v>17</v>
      </c>
      <c r="F102" s="16" t="s">
        <v>18</v>
      </c>
      <c r="G102" s="35">
        <f>SUM(G103:G122)</f>
        <v>7651.2999999999993</v>
      </c>
      <c r="H102" s="35">
        <f t="shared" ref="H102" si="17">SUM(H103:H122)</f>
        <v>-76.037000000000006</v>
      </c>
      <c r="I102" s="35">
        <f t="shared" si="14"/>
        <v>7575.262999999999</v>
      </c>
      <c r="J102" s="85"/>
      <c r="K102" s="85"/>
      <c r="L102" s="85"/>
      <c r="M102" s="85"/>
    </row>
    <row r="103" spans="1:13" ht="25.5" hidden="1">
      <c r="A103" s="25" t="s">
        <v>135</v>
      </c>
      <c r="B103" s="11" t="s">
        <v>12</v>
      </c>
      <c r="C103" s="19" t="s">
        <v>56</v>
      </c>
      <c r="D103" s="19" t="s">
        <v>43</v>
      </c>
      <c r="E103" s="23">
        <v>1020102</v>
      </c>
      <c r="F103" s="19" t="s">
        <v>18</v>
      </c>
      <c r="G103" s="43"/>
      <c r="H103" s="43"/>
      <c r="I103" s="43">
        <f t="shared" si="14"/>
        <v>0</v>
      </c>
      <c r="J103" s="86"/>
      <c r="K103" s="86"/>
      <c r="L103" s="86"/>
      <c r="M103" s="86"/>
    </row>
    <row r="104" spans="1:13" hidden="1">
      <c r="A104" s="24" t="s">
        <v>65</v>
      </c>
      <c r="B104" s="11" t="s">
        <v>12</v>
      </c>
      <c r="C104" s="19" t="s">
        <v>56</v>
      </c>
      <c r="D104" s="19" t="s">
        <v>43</v>
      </c>
      <c r="E104" s="23">
        <v>1020102</v>
      </c>
      <c r="F104" s="19" t="s">
        <v>66</v>
      </c>
      <c r="G104" s="43"/>
      <c r="H104" s="43"/>
      <c r="I104" s="43">
        <f t="shared" si="14"/>
        <v>0</v>
      </c>
      <c r="J104" s="86"/>
      <c r="K104" s="86"/>
      <c r="L104" s="86"/>
      <c r="M104" s="86"/>
    </row>
    <row r="105" spans="1:13" hidden="1">
      <c r="A105" s="25" t="s">
        <v>67</v>
      </c>
      <c r="B105" s="11" t="s">
        <v>12</v>
      </c>
      <c r="C105" s="19" t="s">
        <v>56</v>
      </c>
      <c r="D105" s="19" t="s">
        <v>43</v>
      </c>
      <c r="E105" s="19" t="s">
        <v>68</v>
      </c>
      <c r="F105" s="19" t="s">
        <v>18</v>
      </c>
      <c r="G105" s="43"/>
      <c r="H105" s="43"/>
      <c r="I105" s="43">
        <f t="shared" si="14"/>
        <v>0</v>
      </c>
      <c r="J105" s="86"/>
      <c r="K105" s="86"/>
      <c r="L105" s="86"/>
      <c r="M105" s="86"/>
    </row>
    <row r="106" spans="1:13" ht="22.5" hidden="1">
      <c r="A106" s="26" t="s">
        <v>69</v>
      </c>
      <c r="B106" s="11" t="s">
        <v>12</v>
      </c>
      <c r="C106" s="19" t="s">
        <v>56</v>
      </c>
      <c r="D106" s="19" t="s">
        <v>43</v>
      </c>
      <c r="E106" s="19" t="s">
        <v>70</v>
      </c>
      <c r="F106" s="19" t="s">
        <v>18</v>
      </c>
      <c r="G106" s="43"/>
      <c r="H106" s="43"/>
      <c r="I106" s="43">
        <f t="shared" si="14"/>
        <v>0</v>
      </c>
      <c r="J106" s="86"/>
      <c r="K106" s="86"/>
      <c r="L106" s="86"/>
      <c r="M106" s="86"/>
    </row>
    <row r="107" spans="1:13" hidden="1">
      <c r="A107" s="24" t="s">
        <v>71</v>
      </c>
      <c r="B107" s="11" t="s">
        <v>12</v>
      </c>
      <c r="C107" s="19" t="s">
        <v>56</v>
      </c>
      <c r="D107" s="19" t="s">
        <v>43</v>
      </c>
      <c r="E107" s="19" t="s">
        <v>70</v>
      </c>
      <c r="F107" s="19" t="s">
        <v>12</v>
      </c>
      <c r="G107" s="43"/>
      <c r="H107" s="43"/>
      <c r="I107" s="43">
        <f t="shared" si="14"/>
        <v>0</v>
      </c>
      <c r="J107" s="86"/>
      <c r="K107" s="86"/>
      <c r="L107" s="86"/>
      <c r="M107" s="86"/>
    </row>
    <row r="108" spans="1:13" ht="24.75" hidden="1" customHeight="1">
      <c r="A108" s="26" t="s">
        <v>72</v>
      </c>
      <c r="B108" s="11" t="s">
        <v>12</v>
      </c>
      <c r="C108" s="19" t="s">
        <v>56</v>
      </c>
      <c r="D108" s="19" t="s">
        <v>43</v>
      </c>
      <c r="E108" s="19" t="s">
        <v>73</v>
      </c>
      <c r="F108" s="19" t="s">
        <v>18</v>
      </c>
      <c r="G108" s="43"/>
      <c r="H108" s="43"/>
      <c r="I108" s="43">
        <f t="shared" si="14"/>
        <v>0</v>
      </c>
      <c r="J108" s="86"/>
      <c r="K108" s="86"/>
      <c r="L108" s="86"/>
      <c r="M108" s="86"/>
    </row>
    <row r="109" spans="1:13" hidden="1">
      <c r="A109" s="24" t="s">
        <v>71</v>
      </c>
      <c r="B109" s="11" t="s">
        <v>12</v>
      </c>
      <c r="C109" s="19" t="s">
        <v>56</v>
      </c>
      <c r="D109" s="19" t="s">
        <v>43</v>
      </c>
      <c r="E109" s="19" t="s">
        <v>73</v>
      </c>
      <c r="F109" s="19" t="s">
        <v>12</v>
      </c>
      <c r="G109" s="43"/>
      <c r="H109" s="43"/>
      <c r="I109" s="43">
        <f t="shared" si="14"/>
        <v>0</v>
      </c>
      <c r="J109" s="86"/>
      <c r="K109" s="86"/>
      <c r="L109" s="86"/>
      <c r="M109" s="86"/>
    </row>
    <row r="110" spans="1:13">
      <c r="A110" s="26" t="s">
        <v>74</v>
      </c>
      <c r="B110" s="11" t="s">
        <v>12</v>
      </c>
      <c r="C110" s="19" t="s">
        <v>56</v>
      </c>
      <c r="D110" s="19" t="s">
        <v>43</v>
      </c>
      <c r="E110" s="19" t="s">
        <v>75</v>
      </c>
      <c r="F110" s="19" t="s">
        <v>18</v>
      </c>
      <c r="G110" s="43"/>
      <c r="H110" s="43"/>
      <c r="I110" s="43">
        <f t="shared" si="14"/>
        <v>0</v>
      </c>
      <c r="J110" s="86"/>
      <c r="K110" s="86"/>
      <c r="L110" s="86"/>
      <c r="M110" s="86"/>
    </row>
    <row r="111" spans="1:13">
      <c r="A111" s="24" t="s">
        <v>23</v>
      </c>
      <c r="B111" s="11" t="s">
        <v>12</v>
      </c>
      <c r="C111" s="19" t="s">
        <v>56</v>
      </c>
      <c r="D111" s="19" t="s">
        <v>43</v>
      </c>
      <c r="E111" s="19" t="s">
        <v>75</v>
      </c>
      <c r="F111" s="19" t="s">
        <v>24</v>
      </c>
      <c r="G111" s="43">
        <f>1970+2500+200</f>
        <v>4670</v>
      </c>
      <c r="H111" s="43"/>
      <c r="I111" s="43">
        <f t="shared" si="14"/>
        <v>4670</v>
      </c>
      <c r="J111" s="86"/>
      <c r="K111" s="86"/>
      <c r="L111" s="86"/>
      <c r="M111" s="86"/>
    </row>
    <row r="112" spans="1:13">
      <c r="A112" s="26" t="s">
        <v>188</v>
      </c>
      <c r="B112" s="11" t="s">
        <v>12</v>
      </c>
      <c r="C112" s="19" t="s">
        <v>56</v>
      </c>
      <c r="D112" s="19" t="s">
        <v>43</v>
      </c>
      <c r="E112" s="19" t="s">
        <v>187</v>
      </c>
      <c r="F112" s="19" t="s">
        <v>18</v>
      </c>
      <c r="G112" s="43"/>
      <c r="H112" s="43"/>
      <c r="I112" s="43">
        <f t="shared" si="14"/>
        <v>0</v>
      </c>
      <c r="J112" s="86"/>
      <c r="K112" s="86"/>
      <c r="L112" s="86"/>
      <c r="M112" s="86"/>
    </row>
    <row r="113" spans="1:13" s="56" customFormat="1" ht="22.5">
      <c r="A113" s="48" t="s">
        <v>191</v>
      </c>
      <c r="B113" s="53" t="s">
        <v>12</v>
      </c>
      <c r="C113" s="54" t="s">
        <v>56</v>
      </c>
      <c r="D113" s="54" t="s">
        <v>43</v>
      </c>
      <c r="E113" s="54" t="s">
        <v>189</v>
      </c>
      <c r="F113" s="54" t="s">
        <v>18</v>
      </c>
      <c r="G113" s="55"/>
      <c r="H113" s="55"/>
      <c r="I113" s="55">
        <f t="shared" si="14"/>
        <v>0</v>
      </c>
      <c r="J113" s="88"/>
      <c r="K113" s="88"/>
      <c r="L113" s="88"/>
      <c r="M113" s="88"/>
    </row>
    <row r="114" spans="1:13">
      <c r="A114" s="24" t="s">
        <v>71</v>
      </c>
      <c r="B114" s="11" t="s">
        <v>12</v>
      </c>
      <c r="C114" s="19" t="s">
        <v>56</v>
      </c>
      <c r="D114" s="19" t="s">
        <v>43</v>
      </c>
      <c r="E114" s="19" t="s">
        <v>189</v>
      </c>
      <c r="F114" s="19" t="s">
        <v>12</v>
      </c>
      <c r="G114" s="43">
        <v>374.4</v>
      </c>
      <c r="H114" s="43">
        <v>-76.037000000000006</v>
      </c>
      <c r="I114" s="43">
        <f t="shared" si="14"/>
        <v>298.36299999999994</v>
      </c>
      <c r="J114" s="86"/>
      <c r="K114" s="86"/>
      <c r="L114" s="86"/>
      <c r="M114" s="86"/>
    </row>
    <row r="115" spans="1:13" s="72" customFormat="1" ht="33" customHeight="1">
      <c r="A115" s="70" t="s">
        <v>192</v>
      </c>
      <c r="B115" s="53" t="s">
        <v>12</v>
      </c>
      <c r="C115" s="54" t="s">
        <v>56</v>
      </c>
      <c r="D115" s="54" t="s">
        <v>43</v>
      </c>
      <c r="E115" s="54" t="s">
        <v>190</v>
      </c>
      <c r="F115" s="54" t="s">
        <v>18</v>
      </c>
      <c r="G115" s="71"/>
      <c r="H115" s="71"/>
      <c r="I115" s="71">
        <f t="shared" si="14"/>
        <v>0</v>
      </c>
      <c r="J115" s="89"/>
      <c r="K115" s="89"/>
      <c r="L115" s="89"/>
      <c r="M115" s="89"/>
    </row>
    <row r="116" spans="1:13">
      <c r="A116" s="24" t="s">
        <v>71</v>
      </c>
      <c r="B116" s="11" t="s">
        <v>12</v>
      </c>
      <c r="C116" s="19" t="s">
        <v>56</v>
      </c>
      <c r="D116" s="19" t="s">
        <v>43</v>
      </c>
      <c r="E116" s="19" t="s">
        <v>190</v>
      </c>
      <c r="F116" s="19" t="s">
        <v>12</v>
      </c>
      <c r="G116" s="43">
        <v>126.9</v>
      </c>
      <c r="H116" s="43"/>
      <c r="I116" s="43">
        <f t="shared" si="14"/>
        <v>126.9</v>
      </c>
      <c r="J116" s="86"/>
      <c r="K116" s="86"/>
      <c r="L116" s="86"/>
      <c r="M116" s="86"/>
    </row>
    <row r="117" spans="1:13" hidden="1">
      <c r="A117" s="25" t="s">
        <v>110</v>
      </c>
      <c r="B117" s="11" t="s">
        <v>12</v>
      </c>
      <c r="C117" s="19" t="s">
        <v>56</v>
      </c>
      <c r="D117" s="19" t="s">
        <v>43</v>
      </c>
      <c r="E117" s="23">
        <v>5220000</v>
      </c>
      <c r="F117" s="19" t="s">
        <v>18</v>
      </c>
      <c r="G117" s="43"/>
      <c r="H117" s="43"/>
      <c r="I117" s="43">
        <f t="shared" si="14"/>
        <v>0</v>
      </c>
      <c r="J117" s="86"/>
      <c r="K117" s="86"/>
      <c r="L117" s="86"/>
      <c r="M117" s="86"/>
    </row>
    <row r="118" spans="1:13" hidden="1">
      <c r="A118" s="24" t="s">
        <v>23</v>
      </c>
      <c r="B118" s="11" t="s">
        <v>12</v>
      </c>
      <c r="C118" s="19" t="s">
        <v>56</v>
      </c>
      <c r="D118" s="19" t="s">
        <v>43</v>
      </c>
      <c r="E118" s="23">
        <v>5226800</v>
      </c>
      <c r="F118" s="19" t="s">
        <v>66</v>
      </c>
      <c r="G118" s="43"/>
      <c r="H118" s="43"/>
      <c r="I118" s="43">
        <f t="shared" si="14"/>
        <v>0</v>
      </c>
      <c r="J118" s="86"/>
      <c r="K118" s="86"/>
      <c r="L118" s="86"/>
      <c r="M118" s="86"/>
    </row>
    <row r="119" spans="1:13">
      <c r="A119" s="25" t="s">
        <v>53</v>
      </c>
      <c r="B119" s="11" t="s">
        <v>12</v>
      </c>
      <c r="C119" s="19" t="s">
        <v>56</v>
      </c>
      <c r="D119" s="19" t="s">
        <v>43</v>
      </c>
      <c r="E119" s="23">
        <v>7950000</v>
      </c>
      <c r="F119" s="19" t="s">
        <v>18</v>
      </c>
      <c r="G119" s="43"/>
      <c r="H119" s="43"/>
      <c r="I119" s="43">
        <f t="shared" si="14"/>
        <v>0</v>
      </c>
      <c r="J119" s="86"/>
      <c r="K119" s="86"/>
      <c r="L119" s="86"/>
      <c r="M119" s="86"/>
    </row>
    <row r="120" spans="1:13" ht="25.5" customHeight="1">
      <c r="A120" s="70" t="s">
        <v>196</v>
      </c>
      <c r="B120" s="11" t="s">
        <v>12</v>
      </c>
      <c r="C120" s="19" t="s">
        <v>56</v>
      </c>
      <c r="D120" s="19" t="s">
        <v>43</v>
      </c>
      <c r="E120" s="23">
        <v>7950000</v>
      </c>
      <c r="F120" s="19" t="s">
        <v>18</v>
      </c>
      <c r="G120" s="43"/>
      <c r="H120" s="43"/>
      <c r="I120" s="43">
        <f t="shared" si="14"/>
        <v>0</v>
      </c>
      <c r="J120" s="86"/>
      <c r="K120" s="86"/>
      <c r="L120" s="86"/>
      <c r="M120" s="86"/>
    </row>
    <row r="121" spans="1:13">
      <c r="A121" s="24" t="s">
        <v>23</v>
      </c>
      <c r="B121" s="11" t="s">
        <v>12</v>
      </c>
      <c r="C121" s="19" t="s">
        <v>56</v>
      </c>
      <c r="D121" s="19" t="s">
        <v>43</v>
      </c>
      <c r="E121" s="19" t="s">
        <v>109</v>
      </c>
      <c r="F121" s="19" t="s">
        <v>24</v>
      </c>
      <c r="G121" s="43">
        <f>1980+500</f>
        <v>2480</v>
      </c>
      <c r="H121" s="43"/>
      <c r="I121" s="43">
        <f t="shared" si="14"/>
        <v>2480</v>
      </c>
      <c r="J121" s="86"/>
      <c r="K121" s="86"/>
      <c r="L121" s="86"/>
      <c r="M121" s="86"/>
    </row>
    <row r="122" spans="1:13" hidden="1">
      <c r="A122" s="24" t="s">
        <v>23</v>
      </c>
      <c r="B122" s="11" t="s">
        <v>12</v>
      </c>
      <c r="C122" s="19" t="s">
        <v>56</v>
      </c>
      <c r="D122" s="19" t="s">
        <v>43</v>
      </c>
      <c r="E122" s="19" t="s">
        <v>126</v>
      </c>
      <c r="F122" s="19" t="s">
        <v>24</v>
      </c>
      <c r="G122" s="43"/>
      <c r="H122" s="43"/>
      <c r="I122" s="43">
        <f t="shared" si="14"/>
        <v>0</v>
      </c>
      <c r="J122" s="86"/>
      <c r="K122" s="86"/>
      <c r="L122" s="86"/>
      <c r="M122" s="86"/>
    </row>
    <row r="123" spans="1:13" s="9" customFormat="1">
      <c r="A123" s="28" t="s">
        <v>76</v>
      </c>
      <c r="B123" s="8" t="s">
        <v>12</v>
      </c>
      <c r="C123" s="29" t="s">
        <v>56</v>
      </c>
      <c r="D123" s="29" t="s">
        <v>45</v>
      </c>
      <c r="E123" s="29" t="s">
        <v>17</v>
      </c>
      <c r="F123" s="29" t="s">
        <v>18</v>
      </c>
      <c r="G123" s="35">
        <f>SUM(G124:G134)</f>
        <v>3312.43</v>
      </c>
      <c r="H123" s="35">
        <f t="shared" ref="H123" si="18">SUM(H124:H134)</f>
        <v>0</v>
      </c>
      <c r="I123" s="35">
        <f t="shared" si="14"/>
        <v>3312.43</v>
      </c>
      <c r="J123" s="85"/>
      <c r="K123" s="85"/>
      <c r="L123" s="85"/>
      <c r="M123" s="85"/>
    </row>
    <row r="124" spans="1:13" ht="17.25" hidden="1" customHeight="1">
      <c r="A124" s="10" t="s">
        <v>128</v>
      </c>
      <c r="B124" s="11" t="s">
        <v>12</v>
      </c>
      <c r="C124" s="11" t="s">
        <v>56</v>
      </c>
      <c r="D124" s="11" t="s">
        <v>45</v>
      </c>
      <c r="E124" s="11" t="s">
        <v>131</v>
      </c>
      <c r="F124" s="11" t="s">
        <v>18</v>
      </c>
      <c r="G124" s="41"/>
      <c r="H124" s="41"/>
      <c r="I124" s="41">
        <f t="shared" si="14"/>
        <v>0</v>
      </c>
      <c r="J124" s="83"/>
      <c r="K124" s="83"/>
      <c r="L124" s="83"/>
      <c r="M124" s="83"/>
    </row>
    <row r="125" spans="1:13" ht="24.75" hidden="1" customHeight="1">
      <c r="A125" s="12" t="s">
        <v>181</v>
      </c>
      <c r="B125" s="11" t="s">
        <v>12</v>
      </c>
      <c r="C125" s="11" t="s">
        <v>56</v>
      </c>
      <c r="D125" s="11" t="s">
        <v>45</v>
      </c>
      <c r="E125" s="11" t="s">
        <v>182</v>
      </c>
      <c r="F125" s="11" t="s">
        <v>18</v>
      </c>
      <c r="G125" s="41"/>
      <c r="H125" s="41"/>
      <c r="I125" s="41">
        <f t="shared" si="14"/>
        <v>0</v>
      </c>
      <c r="J125" s="83"/>
      <c r="K125" s="83"/>
      <c r="L125" s="83"/>
      <c r="M125" s="83"/>
    </row>
    <row r="126" spans="1:13" ht="14.25" hidden="1" customHeight="1">
      <c r="A126" s="13" t="s">
        <v>23</v>
      </c>
      <c r="B126" s="11" t="s">
        <v>12</v>
      </c>
      <c r="C126" s="11" t="s">
        <v>56</v>
      </c>
      <c r="D126" s="11" t="s">
        <v>45</v>
      </c>
      <c r="E126" s="11" t="s">
        <v>182</v>
      </c>
      <c r="F126" s="11" t="s">
        <v>24</v>
      </c>
      <c r="G126" s="37"/>
      <c r="H126" s="37"/>
      <c r="I126" s="37">
        <f t="shared" si="14"/>
        <v>0</v>
      </c>
      <c r="J126" s="39"/>
      <c r="K126" s="39"/>
      <c r="L126" s="39"/>
      <c r="M126" s="39"/>
    </row>
    <row r="127" spans="1:13">
      <c r="A127" s="25" t="s">
        <v>76</v>
      </c>
      <c r="B127" s="11" t="s">
        <v>12</v>
      </c>
      <c r="C127" s="11" t="s">
        <v>56</v>
      </c>
      <c r="D127" s="19" t="s">
        <v>45</v>
      </c>
      <c r="E127" s="11" t="s">
        <v>77</v>
      </c>
      <c r="F127" s="30" t="s">
        <v>18</v>
      </c>
      <c r="G127" s="41"/>
      <c r="H127" s="41"/>
      <c r="I127" s="41">
        <f t="shared" si="14"/>
        <v>0</v>
      </c>
      <c r="J127" s="83"/>
      <c r="K127" s="83"/>
      <c r="L127" s="83"/>
      <c r="M127" s="83"/>
    </row>
    <row r="128" spans="1:13">
      <c r="A128" s="26" t="s">
        <v>78</v>
      </c>
      <c r="B128" s="11" t="s">
        <v>12</v>
      </c>
      <c r="C128" s="19" t="s">
        <v>56</v>
      </c>
      <c r="D128" s="19" t="s">
        <v>45</v>
      </c>
      <c r="E128" s="19" t="s">
        <v>79</v>
      </c>
      <c r="F128" s="19" t="s">
        <v>18</v>
      </c>
      <c r="G128" s="43"/>
      <c r="H128" s="43"/>
      <c r="I128" s="43">
        <f t="shared" si="14"/>
        <v>0</v>
      </c>
      <c r="J128" s="86"/>
      <c r="K128" s="86"/>
      <c r="L128" s="86"/>
      <c r="M128" s="86"/>
    </row>
    <row r="129" spans="1:13">
      <c r="A129" s="24" t="s">
        <v>23</v>
      </c>
      <c r="B129" s="11" t="s">
        <v>12</v>
      </c>
      <c r="C129" s="19" t="s">
        <v>56</v>
      </c>
      <c r="D129" s="19" t="s">
        <v>45</v>
      </c>
      <c r="E129" s="19" t="s">
        <v>79</v>
      </c>
      <c r="F129" s="19" t="s">
        <v>24</v>
      </c>
      <c r="G129" s="43">
        <f>2301.7+44.23</f>
        <v>2345.9299999999998</v>
      </c>
      <c r="H129" s="43"/>
      <c r="I129" s="43">
        <f t="shared" si="14"/>
        <v>2345.9299999999998</v>
      </c>
      <c r="J129" s="86"/>
      <c r="K129" s="86"/>
      <c r="L129" s="86"/>
      <c r="M129" s="86"/>
    </row>
    <row r="130" spans="1:13">
      <c r="A130" s="26" t="s">
        <v>80</v>
      </c>
      <c r="B130" s="11" t="s">
        <v>12</v>
      </c>
      <c r="C130" s="19" t="s">
        <v>56</v>
      </c>
      <c r="D130" s="19" t="s">
        <v>45</v>
      </c>
      <c r="E130" s="19" t="s">
        <v>81</v>
      </c>
      <c r="F130" s="19" t="s">
        <v>18</v>
      </c>
      <c r="G130" s="43"/>
      <c r="H130" s="43"/>
      <c r="I130" s="43">
        <f t="shared" si="14"/>
        <v>0</v>
      </c>
      <c r="J130" s="86"/>
      <c r="K130" s="86"/>
      <c r="L130" s="86"/>
      <c r="M130" s="86"/>
    </row>
    <row r="131" spans="1:13">
      <c r="A131" s="24" t="s">
        <v>23</v>
      </c>
      <c r="B131" s="11" t="s">
        <v>12</v>
      </c>
      <c r="C131" s="19" t="s">
        <v>56</v>
      </c>
      <c r="D131" s="19" t="s">
        <v>45</v>
      </c>
      <c r="E131" s="19" t="s">
        <v>81</v>
      </c>
      <c r="F131" s="19" t="s">
        <v>24</v>
      </c>
      <c r="G131" s="43">
        <f>601.5+80</f>
        <v>681.5</v>
      </c>
      <c r="H131" s="43"/>
      <c r="I131" s="43">
        <f t="shared" si="14"/>
        <v>681.5</v>
      </c>
      <c r="J131" s="86"/>
      <c r="K131" s="86"/>
      <c r="L131" s="86"/>
      <c r="M131" s="86"/>
    </row>
    <row r="132" spans="1:13">
      <c r="A132" s="25" t="s">
        <v>53</v>
      </c>
      <c r="B132" s="11" t="s">
        <v>12</v>
      </c>
      <c r="C132" s="19" t="s">
        <v>56</v>
      </c>
      <c r="D132" s="19" t="s">
        <v>45</v>
      </c>
      <c r="E132" s="23">
        <v>7950000</v>
      </c>
      <c r="F132" s="19" t="s">
        <v>18</v>
      </c>
      <c r="G132" s="43"/>
      <c r="H132" s="43"/>
      <c r="I132" s="43">
        <f t="shared" si="14"/>
        <v>0</v>
      </c>
      <c r="J132" s="86"/>
      <c r="K132" s="86"/>
      <c r="L132" s="86"/>
      <c r="M132" s="86"/>
    </row>
    <row r="133" spans="1:13" ht="33.75">
      <c r="A133" s="48" t="s">
        <v>179</v>
      </c>
      <c r="B133" s="11" t="s">
        <v>12</v>
      </c>
      <c r="C133" s="19" t="s">
        <v>56</v>
      </c>
      <c r="D133" s="19" t="s">
        <v>45</v>
      </c>
      <c r="E133" s="23">
        <v>7950011</v>
      </c>
      <c r="F133" s="19" t="s">
        <v>18</v>
      </c>
      <c r="G133" s="43"/>
      <c r="H133" s="43"/>
      <c r="I133" s="43">
        <f t="shared" si="14"/>
        <v>0</v>
      </c>
      <c r="J133" s="86"/>
      <c r="K133" s="86"/>
      <c r="L133" s="86"/>
      <c r="M133" s="86"/>
    </row>
    <row r="134" spans="1:13">
      <c r="A134" s="24" t="s">
        <v>23</v>
      </c>
      <c r="B134" s="11" t="s">
        <v>12</v>
      </c>
      <c r="C134" s="19" t="s">
        <v>56</v>
      </c>
      <c r="D134" s="19" t="s">
        <v>45</v>
      </c>
      <c r="E134" s="23">
        <v>7950011</v>
      </c>
      <c r="F134" s="19" t="s">
        <v>24</v>
      </c>
      <c r="G134" s="43">
        <v>285</v>
      </c>
      <c r="H134" s="43"/>
      <c r="I134" s="43">
        <f t="shared" si="14"/>
        <v>285</v>
      </c>
      <c r="J134" s="86"/>
      <c r="K134" s="86"/>
      <c r="L134" s="86"/>
      <c r="M134" s="86"/>
    </row>
    <row r="135" spans="1:13" s="9" customFormat="1" ht="18.75" customHeight="1">
      <c r="A135" s="7" t="s">
        <v>159</v>
      </c>
      <c r="B135" s="50" t="s">
        <v>12</v>
      </c>
      <c r="C135" s="16" t="s">
        <v>127</v>
      </c>
      <c r="D135" s="16" t="s">
        <v>14</v>
      </c>
      <c r="E135" s="51"/>
      <c r="F135" s="16"/>
      <c r="G135" s="35">
        <f>SUM(G136:G142)</f>
        <v>80</v>
      </c>
      <c r="H135" s="35">
        <f t="shared" ref="H135" si="19">SUM(H136:H142)</f>
        <v>0</v>
      </c>
      <c r="I135" s="35">
        <f t="shared" si="14"/>
        <v>80</v>
      </c>
      <c r="J135" s="85"/>
      <c r="K135" s="85"/>
      <c r="L135" s="85"/>
      <c r="M135" s="85"/>
    </row>
    <row r="136" spans="1:13" s="9" customFormat="1">
      <c r="A136" s="7" t="s">
        <v>156</v>
      </c>
      <c r="B136" s="50" t="s">
        <v>12</v>
      </c>
      <c r="C136" s="16" t="s">
        <v>127</v>
      </c>
      <c r="D136" s="16" t="s">
        <v>127</v>
      </c>
      <c r="E136" s="8" t="s">
        <v>17</v>
      </c>
      <c r="F136" s="8" t="s">
        <v>18</v>
      </c>
      <c r="G136" s="35"/>
      <c r="H136" s="35"/>
      <c r="I136" s="35">
        <f t="shared" si="14"/>
        <v>0</v>
      </c>
      <c r="J136" s="85"/>
      <c r="K136" s="85"/>
      <c r="L136" s="85"/>
      <c r="M136" s="85"/>
    </row>
    <row r="137" spans="1:13" hidden="1">
      <c r="A137" s="25" t="s">
        <v>157</v>
      </c>
      <c r="B137" s="49" t="s">
        <v>12</v>
      </c>
      <c r="C137" s="19" t="s">
        <v>127</v>
      </c>
      <c r="D137" s="19" t="s">
        <v>127</v>
      </c>
      <c r="E137" s="23">
        <v>4310000</v>
      </c>
      <c r="F137" s="19" t="s">
        <v>18</v>
      </c>
      <c r="G137" s="43"/>
      <c r="H137" s="43"/>
      <c r="I137" s="43">
        <f t="shared" si="14"/>
        <v>0</v>
      </c>
      <c r="J137" s="86"/>
      <c r="K137" s="86"/>
      <c r="L137" s="86"/>
      <c r="M137" s="86"/>
    </row>
    <row r="138" spans="1:13" hidden="1">
      <c r="A138" s="26" t="s">
        <v>158</v>
      </c>
      <c r="B138" s="49" t="s">
        <v>12</v>
      </c>
      <c r="C138" s="19" t="s">
        <v>127</v>
      </c>
      <c r="D138" s="19" t="s">
        <v>127</v>
      </c>
      <c r="E138" s="23">
        <v>4310100</v>
      </c>
      <c r="F138" s="19" t="s">
        <v>18</v>
      </c>
      <c r="G138" s="43"/>
      <c r="H138" s="43"/>
      <c r="I138" s="43">
        <f t="shared" si="14"/>
        <v>0</v>
      </c>
      <c r="J138" s="86"/>
      <c r="K138" s="86"/>
      <c r="L138" s="86"/>
      <c r="M138" s="86"/>
    </row>
    <row r="139" spans="1:13" hidden="1">
      <c r="A139" s="24" t="s">
        <v>23</v>
      </c>
      <c r="B139" s="49" t="s">
        <v>12</v>
      </c>
      <c r="C139" s="19" t="s">
        <v>127</v>
      </c>
      <c r="D139" s="19" t="s">
        <v>127</v>
      </c>
      <c r="E139" s="23">
        <v>4310100</v>
      </c>
      <c r="F139" s="19" t="s">
        <v>24</v>
      </c>
      <c r="G139" s="43"/>
      <c r="H139" s="43"/>
      <c r="I139" s="43">
        <f t="shared" si="14"/>
        <v>0</v>
      </c>
      <c r="J139" s="86"/>
      <c r="K139" s="86"/>
      <c r="L139" s="86"/>
      <c r="M139" s="86"/>
    </row>
    <row r="140" spans="1:13">
      <c r="A140" s="25" t="s">
        <v>161</v>
      </c>
      <c r="B140" s="49" t="s">
        <v>12</v>
      </c>
      <c r="C140" s="19" t="s">
        <v>127</v>
      </c>
      <c r="D140" s="19" t="s">
        <v>127</v>
      </c>
      <c r="E140" s="23">
        <v>4320000</v>
      </c>
      <c r="F140" s="19" t="s">
        <v>18</v>
      </c>
      <c r="G140" s="43"/>
      <c r="H140" s="43"/>
      <c r="I140" s="43">
        <f t="shared" si="14"/>
        <v>0</v>
      </c>
      <c r="J140" s="86"/>
      <c r="K140" s="86"/>
      <c r="L140" s="86"/>
      <c r="M140" s="86"/>
    </row>
    <row r="141" spans="1:13">
      <c r="A141" s="26" t="s">
        <v>162</v>
      </c>
      <c r="B141" s="49" t="s">
        <v>12</v>
      </c>
      <c r="C141" s="19" t="s">
        <v>127</v>
      </c>
      <c r="D141" s="19" t="s">
        <v>127</v>
      </c>
      <c r="E141" s="23">
        <v>4320200</v>
      </c>
      <c r="F141" s="19" t="s">
        <v>18</v>
      </c>
      <c r="G141" s="43"/>
      <c r="H141" s="43"/>
      <c r="I141" s="43">
        <f t="shared" si="14"/>
        <v>0</v>
      </c>
      <c r="J141" s="86"/>
      <c r="K141" s="86"/>
      <c r="L141" s="86"/>
      <c r="M141" s="86"/>
    </row>
    <row r="142" spans="1:13">
      <c r="A142" s="24" t="s">
        <v>23</v>
      </c>
      <c r="B142" s="49" t="s">
        <v>12</v>
      </c>
      <c r="C142" s="19" t="s">
        <v>127</v>
      </c>
      <c r="D142" s="19" t="s">
        <v>127</v>
      </c>
      <c r="E142" s="23">
        <v>4320200</v>
      </c>
      <c r="F142" s="19" t="s">
        <v>24</v>
      </c>
      <c r="G142" s="43">
        <v>80</v>
      </c>
      <c r="H142" s="43"/>
      <c r="I142" s="43">
        <f t="shared" ref="I142:I173" si="20">G142+H142</f>
        <v>80</v>
      </c>
      <c r="J142" s="86"/>
      <c r="K142" s="86"/>
      <c r="L142" s="86"/>
      <c r="M142" s="86"/>
    </row>
    <row r="143" spans="1:13" s="9" customFormat="1" ht="21.75" customHeight="1">
      <c r="A143" s="7" t="s">
        <v>87</v>
      </c>
      <c r="B143" s="8" t="s">
        <v>12</v>
      </c>
      <c r="C143" s="8" t="s">
        <v>88</v>
      </c>
      <c r="D143" s="8" t="s">
        <v>14</v>
      </c>
      <c r="E143" s="8"/>
      <c r="F143" s="8"/>
      <c r="G143" s="42">
        <f>G144</f>
        <v>56</v>
      </c>
      <c r="H143" s="42">
        <f t="shared" ref="H143" si="21">H144</f>
        <v>0</v>
      </c>
      <c r="I143" s="42">
        <f t="shared" si="20"/>
        <v>56</v>
      </c>
      <c r="J143" s="84"/>
      <c r="K143" s="84"/>
      <c r="L143" s="84"/>
      <c r="M143" s="84"/>
    </row>
    <row r="144" spans="1:13" s="9" customFormat="1">
      <c r="A144" s="7" t="s">
        <v>89</v>
      </c>
      <c r="B144" s="8" t="s">
        <v>12</v>
      </c>
      <c r="C144" s="8" t="s">
        <v>88</v>
      </c>
      <c r="D144" s="8" t="s">
        <v>45</v>
      </c>
      <c r="E144" s="8" t="s">
        <v>17</v>
      </c>
      <c r="F144" s="8" t="s">
        <v>18</v>
      </c>
      <c r="G144" s="42">
        <f>SUM(G145:G149)</f>
        <v>56</v>
      </c>
      <c r="H144" s="42">
        <f t="shared" ref="H144" si="22">SUM(H145:H149)</f>
        <v>0</v>
      </c>
      <c r="I144" s="42">
        <f t="shared" si="20"/>
        <v>56</v>
      </c>
      <c r="J144" s="84"/>
      <c r="K144" s="84"/>
      <c r="L144" s="84"/>
      <c r="M144" s="84"/>
    </row>
    <row r="145" spans="1:13">
      <c r="A145" s="10" t="s">
        <v>136</v>
      </c>
      <c r="B145" s="11" t="s">
        <v>12</v>
      </c>
      <c r="C145" s="11" t="s">
        <v>88</v>
      </c>
      <c r="D145" s="11" t="s">
        <v>45</v>
      </c>
      <c r="E145" s="11" t="s">
        <v>137</v>
      </c>
      <c r="F145" s="11" t="s">
        <v>18</v>
      </c>
      <c r="G145" s="37"/>
      <c r="H145" s="37"/>
      <c r="I145" s="37">
        <f t="shared" si="20"/>
        <v>0</v>
      </c>
      <c r="J145" s="39"/>
      <c r="K145" s="39"/>
      <c r="L145" s="39"/>
      <c r="M145" s="39"/>
    </row>
    <row r="146" spans="1:13" ht="14.25" customHeight="1">
      <c r="A146" s="26" t="s">
        <v>140</v>
      </c>
      <c r="B146" s="11" t="s">
        <v>12</v>
      </c>
      <c r="C146" s="11" t="s">
        <v>88</v>
      </c>
      <c r="D146" s="11" t="s">
        <v>45</v>
      </c>
      <c r="E146" s="11" t="s">
        <v>138</v>
      </c>
      <c r="F146" s="11" t="s">
        <v>18</v>
      </c>
      <c r="G146" s="37"/>
      <c r="H146" s="37"/>
      <c r="I146" s="37">
        <f t="shared" si="20"/>
        <v>0</v>
      </c>
      <c r="J146" s="39"/>
      <c r="K146" s="39"/>
      <c r="L146" s="39"/>
      <c r="M146" s="39"/>
    </row>
    <row r="147" spans="1:13" ht="14.25" customHeight="1">
      <c r="A147" s="13" t="s">
        <v>141</v>
      </c>
      <c r="B147" s="11" t="s">
        <v>12</v>
      </c>
      <c r="C147" s="11" t="s">
        <v>88</v>
      </c>
      <c r="D147" s="11" t="s">
        <v>45</v>
      </c>
      <c r="E147" s="11" t="s">
        <v>138</v>
      </c>
      <c r="F147" s="11" t="s">
        <v>139</v>
      </c>
      <c r="G147" s="37">
        <v>56</v>
      </c>
      <c r="H147" s="37"/>
      <c r="I147" s="37">
        <f t="shared" si="20"/>
        <v>56</v>
      </c>
      <c r="J147" s="39"/>
      <c r="K147" s="39"/>
      <c r="L147" s="39"/>
      <c r="M147" s="39"/>
    </row>
    <row r="148" spans="1:13" ht="14.25" customHeight="1">
      <c r="A148" s="26" t="s">
        <v>177</v>
      </c>
      <c r="B148" s="11" t="s">
        <v>12</v>
      </c>
      <c r="C148" s="11" t="s">
        <v>88</v>
      </c>
      <c r="D148" s="11" t="s">
        <v>45</v>
      </c>
      <c r="E148" s="11" t="s">
        <v>178</v>
      </c>
      <c r="F148" s="11" t="s">
        <v>18</v>
      </c>
      <c r="G148" s="37"/>
      <c r="H148" s="37"/>
      <c r="I148" s="37">
        <f t="shared" si="20"/>
        <v>0</v>
      </c>
      <c r="J148" s="39"/>
      <c r="K148" s="39"/>
      <c r="L148" s="39"/>
      <c r="M148" s="39"/>
    </row>
    <row r="149" spans="1:13" ht="14.25" customHeight="1">
      <c r="A149" s="13" t="s">
        <v>141</v>
      </c>
      <c r="B149" s="11" t="s">
        <v>12</v>
      </c>
      <c r="C149" s="11" t="s">
        <v>88</v>
      </c>
      <c r="D149" s="11" t="s">
        <v>45</v>
      </c>
      <c r="E149" s="11" t="s">
        <v>138</v>
      </c>
      <c r="F149" s="11" t="s">
        <v>139</v>
      </c>
      <c r="G149" s="37"/>
      <c r="H149" s="37"/>
      <c r="I149" s="37">
        <f t="shared" si="20"/>
        <v>0</v>
      </c>
      <c r="J149" s="39"/>
      <c r="K149" s="39"/>
      <c r="L149" s="39"/>
      <c r="M149" s="39"/>
    </row>
    <row r="150" spans="1:13" s="9" customFormat="1" ht="21.75" hidden="1" customHeight="1">
      <c r="A150" s="7" t="s">
        <v>149</v>
      </c>
      <c r="B150" s="8" t="s">
        <v>12</v>
      </c>
      <c r="C150" s="8" t="s">
        <v>90</v>
      </c>
      <c r="D150" s="8" t="s">
        <v>14</v>
      </c>
      <c r="E150" s="8"/>
      <c r="F150" s="8"/>
      <c r="G150" s="42">
        <f>G151</f>
        <v>0</v>
      </c>
      <c r="H150" s="42">
        <f t="shared" ref="H150" si="23">H151</f>
        <v>0</v>
      </c>
      <c r="I150" s="42">
        <f t="shared" si="20"/>
        <v>0</v>
      </c>
      <c r="J150" s="84"/>
      <c r="K150" s="84"/>
      <c r="L150" s="84"/>
      <c r="M150" s="84"/>
    </row>
    <row r="151" spans="1:13" s="9" customFormat="1" hidden="1">
      <c r="A151" s="7" t="s">
        <v>150</v>
      </c>
      <c r="B151" s="8" t="s">
        <v>12</v>
      </c>
      <c r="C151" s="8" t="s">
        <v>90</v>
      </c>
      <c r="D151" s="8" t="s">
        <v>56</v>
      </c>
      <c r="E151" s="8" t="s">
        <v>17</v>
      </c>
      <c r="F151" s="8" t="s">
        <v>18</v>
      </c>
      <c r="G151" s="42">
        <f>SUM(G152:G154)</f>
        <v>0</v>
      </c>
      <c r="H151" s="42">
        <f t="shared" ref="H151" si="24">SUM(H152:H154)</f>
        <v>0</v>
      </c>
      <c r="I151" s="42">
        <f t="shared" si="20"/>
        <v>0</v>
      </c>
      <c r="J151" s="84"/>
      <c r="K151" s="84"/>
      <c r="L151" s="84"/>
      <c r="M151" s="84"/>
    </row>
    <row r="152" spans="1:13" hidden="1">
      <c r="A152" s="10" t="s">
        <v>83</v>
      </c>
      <c r="B152" s="11" t="s">
        <v>12</v>
      </c>
      <c r="C152" s="11" t="s">
        <v>90</v>
      </c>
      <c r="D152" s="11" t="s">
        <v>56</v>
      </c>
      <c r="E152" s="11" t="s">
        <v>84</v>
      </c>
      <c r="F152" s="11" t="s">
        <v>18</v>
      </c>
      <c r="G152" s="37"/>
      <c r="H152" s="37"/>
      <c r="I152" s="37">
        <f t="shared" si="20"/>
        <v>0</v>
      </c>
      <c r="J152" s="39"/>
      <c r="K152" s="39"/>
      <c r="L152" s="39"/>
      <c r="M152" s="39"/>
    </row>
    <row r="153" spans="1:13" ht="14.25" hidden="1" customHeight="1">
      <c r="A153" s="12" t="s">
        <v>85</v>
      </c>
      <c r="B153" s="11" t="s">
        <v>12</v>
      </c>
      <c r="C153" s="11" t="s">
        <v>90</v>
      </c>
      <c r="D153" s="11" t="s">
        <v>56</v>
      </c>
      <c r="E153" s="11" t="s">
        <v>86</v>
      </c>
      <c r="F153" s="11" t="s">
        <v>18</v>
      </c>
      <c r="G153" s="37"/>
      <c r="H153" s="37"/>
      <c r="I153" s="37">
        <f t="shared" si="20"/>
        <v>0</v>
      </c>
      <c r="J153" s="39"/>
      <c r="K153" s="39"/>
      <c r="L153" s="39"/>
      <c r="M153" s="39"/>
    </row>
    <row r="154" spans="1:13" hidden="1">
      <c r="A154" s="13" t="s">
        <v>23</v>
      </c>
      <c r="B154" s="11" t="s">
        <v>12</v>
      </c>
      <c r="C154" s="11" t="s">
        <v>90</v>
      </c>
      <c r="D154" s="11" t="s">
        <v>56</v>
      </c>
      <c r="E154" s="11" t="s">
        <v>86</v>
      </c>
      <c r="F154" s="11" t="s">
        <v>24</v>
      </c>
      <c r="G154" s="37"/>
      <c r="H154" s="37"/>
      <c r="I154" s="37">
        <f t="shared" si="20"/>
        <v>0</v>
      </c>
      <c r="J154" s="39"/>
      <c r="K154" s="39"/>
      <c r="L154" s="39"/>
      <c r="M154" s="39"/>
    </row>
    <row r="155" spans="1:13" s="9" customFormat="1" ht="18.75" hidden="1" customHeight="1">
      <c r="A155" s="7" t="s">
        <v>143</v>
      </c>
      <c r="B155" s="8" t="s">
        <v>12</v>
      </c>
      <c r="C155" s="8" t="s">
        <v>144</v>
      </c>
      <c r="D155" s="8" t="s">
        <v>14</v>
      </c>
      <c r="E155" s="8"/>
      <c r="F155" s="8"/>
      <c r="G155" s="42">
        <f>SUM(G156:G157)</f>
        <v>0</v>
      </c>
      <c r="H155" s="42">
        <f t="shared" ref="H155" si="25">SUM(H156:H157)</f>
        <v>0</v>
      </c>
      <c r="I155" s="42">
        <f t="shared" si="20"/>
        <v>0</v>
      </c>
      <c r="J155" s="84"/>
      <c r="K155" s="84"/>
      <c r="L155" s="84"/>
      <c r="M155" s="84"/>
    </row>
    <row r="156" spans="1:13" ht="12.75" hidden="1" customHeight="1">
      <c r="A156" s="10" t="s">
        <v>147</v>
      </c>
      <c r="B156" s="11" t="s">
        <v>12</v>
      </c>
      <c r="C156" s="11" t="s">
        <v>144</v>
      </c>
      <c r="D156" s="11" t="s">
        <v>144</v>
      </c>
      <c r="E156" s="11" t="s">
        <v>145</v>
      </c>
      <c r="F156" s="11" t="s">
        <v>18</v>
      </c>
      <c r="G156" s="37"/>
      <c r="H156" s="37"/>
      <c r="I156" s="37">
        <f t="shared" si="20"/>
        <v>0</v>
      </c>
      <c r="J156" s="39"/>
      <c r="K156" s="39"/>
      <c r="L156" s="39"/>
      <c r="M156" s="39"/>
    </row>
    <row r="157" spans="1:13" ht="12.75" hidden="1" customHeight="1">
      <c r="A157" s="13" t="s">
        <v>147</v>
      </c>
      <c r="B157" s="11" t="s">
        <v>12</v>
      </c>
      <c r="C157" s="11" t="s">
        <v>144</v>
      </c>
      <c r="D157" s="11" t="s">
        <v>144</v>
      </c>
      <c r="E157" s="11" t="s">
        <v>145</v>
      </c>
      <c r="F157" s="11" t="s">
        <v>146</v>
      </c>
      <c r="G157" s="37">
        <v>0</v>
      </c>
      <c r="H157" s="37">
        <v>0</v>
      </c>
      <c r="I157" s="37">
        <f t="shared" si="20"/>
        <v>0</v>
      </c>
      <c r="J157" s="39"/>
      <c r="K157" s="39"/>
      <c r="L157" s="39"/>
      <c r="M157" s="39"/>
    </row>
    <row r="158" spans="1:13" ht="24" customHeight="1">
      <c r="A158" s="108" t="s">
        <v>97</v>
      </c>
      <c r="B158" s="109"/>
      <c r="C158" s="109"/>
      <c r="D158" s="109"/>
      <c r="E158" s="109"/>
      <c r="F158" s="110"/>
      <c r="G158" s="42">
        <f>G159</f>
        <v>5430.2060000000001</v>
      </c>
      <c r="H158" s="42">
        <f t="shared" ref="H158:H159" si="26">H159</f>
        <v>0</v>
      </c>
      <c r="I158" s="42">
        <f t="shared" si="20"/>
        <v>5430.2060000000001</v>
      </c>
      <c r="J158" s="84"/>
      <c r="K158" s="84"/>
      <c r="L158" s="84"/>
      <c r="M158" s="84"/>
    </row>
    <row r="159" spans="1:13" s="9" customFormat="1">
      <c r="A159" s="7" t="s">
        <v>151</v>
      </c>
      <c r="B159" s="8" t="s">
        <v>12</v>
      </c>
      <c r="C159" s="8" t="s">
        <v>82</v>
      </c>
      <c r="D159" s="8" t="s">
        <v>14</v>
      </c>
      <c r="E159" s="8"/>
      <c r="F159" s="8"/>
      <c r="G159" s="42">
        <f>G160</f>
        <v>5430.2060000000001</v>
      </c>
      <c r="H159" s="42">
        <f t="shared" si="26"/>
        <v>0</v>
      </c>
      <c r="I159" s="42">
        <f t="shared" si="20"/>
        <v>5430.2060000000001</v>
      </c>
      <c r="J159" s="84"/>
      <c r="K159" s="84"/>
      <c r="L159" s="84"/>
      <c r="M159" s="84"/>
    </row>
    <row r="160" spans="1:13" s="9" customFormat="1">
      <c r="A160" s="7" t="s">
        <v>98</v>
      </c>
      <c r="B160" s="8" t="s">
        <v>12</v>
      </c>
      <c r="C160" s="8" t="s">
        <v>82</v>
      </c>
      <c r="D160" s="8" t="s">
        <v>13</v>
      </c>
      <c r="E160" s="8" t="s">
        <v>17</v>
      </c>
      <c r="F160" s="8" t="s">
        <v>18</v>
      </c>
      <c r="G160" s="42">
        <f>SUM(G163:G172)</f>
        <v>5430.2060000000001</v>
      </c>
      <c r="H160" s="42">
        <f t="shared" ref="H160" si="27">SUM(H163:H172)</f>
        <v>0</v>
      </c>
      <c r="I160" s="42">
        <f t="shared" si="20"/>
        <v>5430.2060000000001</v>
      </c>
      <c r="J160" s="84"/>
      <c r="K160" s="84"/>
      <c r="L160" s="84"/>
      <c r="M160" s="84"/>
    </row>
    <row r="161" spans="1:13" ht="25.5">
      <c r="A161" s="10" t="s">
        <v>99</v>
      </c>
      <c r="B161" s="11" t="s">
        <v>12</v>
      </c>
      <c r="C161" s="11" t="s">
        <v>82</v>
      </c>
      <c r="D161" s="11" t="s">
        <v>13</v>
      </c>
      <c r="E161" s="11" t="s">
        <v>100</v>
      </c>
      <c r="F161" s="11" t="s">
        <v>18</v>
      </c>
      <c r="G161" s="37"/>
      <c r="H161" s="37"/>
      <c r="I161" s="37">
        <f t="shared" si="20"/>
        <v>0</v>
      </c>
      <c r="J161" s="39"/>
      <c r="K161" s="39"/>
      <c r="L161" s="39"/>
      <c r="M161" s="39"/>
    </row>
    <row r="162" spans="1:13">
      <c r="A162" s="12" t="s">
        <v>101</v>
      </c>
      <c r="B162" s="11" t="s">
        <v>12</v>
      </c>
      <c r="C162" s="11" t="s">
        <v>82</v>
      </c>
      <c r="D162" s="11" t="s">
        <v>13</v>
      </c>
      <c r="E162" s="11" t="s">
        <v>102</v>
      </c>
      <c r="F162" s="11" t="s">
        <v>18</v>
      </c>
      <c r="G162" s="37"/>
      <c r="H162" s="37"/>
      <c r="I162" s="37">
        <f t="shared" si="20"/>
        <v>0</v>
      </c>
      <c r="J162" s="39"/>
      <c r="K162" s="39"/>
      <c r="L162" s="39"/>
      <c r="M162" s="39"/>
    </row>
    <row r="163" spans="1:13">
      <c r="A163" s="13" t="s">
        <v>103</v>
      </c>
      <c r="B163" s="11" t="s">
        <v>12</v>
      </c>
      <c r="C163" s="11" t="s">
        <v>82</v>
      </c>
      <c r="D163" s="11" t="s">
        <v>13</v>
      </c>
      <c r="E163" s="11" t="s">
        <v>102</v>
      </c>
      <c r="F163" s="11" t="s">
        <v>104</v>
      </c>
      <c r="G163" s="37">
        <v>4218.2060000000001</v>
      </c>
      <c r="H163" s="37"/>
      <c r="I163" s="37">
        <f t="shared" si="20"/>
        <v>4218.2060000000001</v>
      </c>
      <c r="J163" s="39"/>
      <c r="K163" s="39"/>
      <c r="L163" s="39"/>
      <c r="M163" s="39"/>
    </row>
    <row r="164" spans="1:13">
      <c r="A164" s="25" t="s">
        <v>53</v>
      </c>
      <c r="B164" s="11" t="s">
        <v>12</v>
      </c>
      <c r="C164" s="19" t="s">
        <v>82</v>
      </c>
      <c r="D164" s="19" t="s">
        <v>13</v>
      </c>
      <c r="E164" s="23">
        <v>7950000</v>
      </c>
      <c r="F164" s="19" t="s">
        <v>18</v>
      </c>
      <c r="G164" s="43"/>
      <c r="H164" s="43"/>
      <c r="I164" s="43">
        <f t="shared" si="20"/>
        <v>0</v>
      </c>
      <c r="J164" s="86"/>
      <c r="K164" s="86"/>
      <c r="L164" s="86"/>
      <c r="M164" s="86"/>
    </row>
    <row r="165" spans="1:13" ht="33.75">
      <c r="A165" s="48" t="s">
        <v>195</v>
      </c>
      <c r="B165" s="11" t="s">
        <v>12</v>
      </c>
      <c r="C165" s="11" t="s">
        <v>82</v>
      </c>
      <c r="D165" s="11" t="s">
        <v>13</v>
      </c>
      <c r="E165" s="23">
        <v>7950010</v>
      </c>
      <c r="F165" s="19" t="s">
        <v>18</v>
      </c>
      <c r="G165" s="43"/>
      <c r="H165" s="43"/>
      <c r="I165" s="43">
        <f t="shared" si="20"/>
        <v>0</v>
      </c>
      <c r="J165" s="86"/>
      <c r="K165" s="86"/>
      <c r="L165" s="86"/>
      <c r="M165" s="86"/>
    </row>
    <row r="166" spans="1:13">
      <c r="A166" s="13" t="s">
        <v>103</v>
      </c>
      <c r="B166" s="11" t="s">
        <v>12</v>
      </c>
      <c r="C166" s="19" t="s">
        <v>82</v>
      </c>
      <c r="D166" s="19" t="s">
        <v>13</v>
      </c>
      <c r="E166" s="23">
        <v>7950010</v>
      </c>
      <c r="F166" s="19" t="s">
        <v>104</v>
      </c>
      <c r="G166" s="43">
        <v>347</v>
      </c>
      <c r="H166" s="43"/>
      <c r="I166" s="43">
        <f t="shared" si="20"/>
        <v>347</v>
      </c>
      <c r="J166" s="86"/>
      <c r="K166" s="86"/>
      <c r="L166" s="86"/>
      <c r="M166" s="86"/>
    </row>
    <row r="167" spans="1:13" ht="22.5">
      <c r="A167" s="48" t="s">
        <v>193</v>
      </c>
      <c r="B167" s="11" t="s">
        <v>12</v>
      </c>
      <c r="C167" s="11" t="s">
        <v>82</v>
      </c>
      <c r="D167" s="11" t="s">
        <v>13</v>
      </c>
      <c r="E167" s="23">
        <v>7950013</v>
      </c>
      <c r="F167" s="19" t="s">
        <v>18</v>
      </c>
      <c r="G167" s="43"/>
      <c r="H167" s="43"/>
      <c r="I167" s="43">
        <f t="shared" si="20"/>
        <v>0</v>
      </c>
      <c r="J167" s="86"/>
      <c r="K167" s="86"/>
      <c r="L167" s="86"/>
      <c r="M167" s="86"/>
    </row>
    <row r="168" spans="1:13">
      <c r="A168" s="13" t="s">
        <v>103</v>
      </c>
      <c r="B168" s="11" t="s">
        <v>12</v>
      </c>
      <c r="C168" s="19" t="s">
        <v>82</v>
      </c>
      <c r="D168" s="19" t="s">
        <v>13</v>
      </c>
      <c r="E168" s="23">
        <v>7950013</v>
      </c>
      <c r="F168" s="19" t="s">
        <v>104</v>
      </c>
      <c r="G168" s="43">
        <v>365</v>
      </c>
      <c r="H168" s="43"/>
      <c r="I168" s="43">
        <f t="shared" si="20"/>
        <v>365</v>
      </c>
      <c r="J168" s="86"/>
      <c r="K168" s="86"/>
      <c r="L168" s="86"/>
      <c r="M168" s="86"/>
    </row>
    <row r="169" spans="1:13" ht="16.5" customHeight="1">
      <c r="A169" s="12" t="s">
        <v>197</v>
      </c>
      <c r="B169" s="11" t="s">
        <v>12</v>
      </c>
      <c r="C169" s="11" t="s">
        <v>82</v>
      </c>
      <c r="D169" s="11" t="s">
        <v>13</v>
      </c>
      <c r="E169" s="14" t="s">
        <v>105</v>
      </c>
      <c r="F169" s="11" t="s">
        <v>18</v>
      </c>
      <c r="G169" s="37"/>
      <c r="H169" s="37"/>
      <c r="I169" s="37">
        <f t="shared" si="20"/>
        <v>0</v>
      </c>
      <c r="J169" s="39"/>
      <c r="K169" s="39"/>
      <c r="L169" s="39"/>
      <c r="M169" s="39"/>
    </row>
    <row r="170" spans="1:13" ht="22.5">
      <c r="A170" s="13" t="s">
        <v>134</v>
      </c>
      <c r="B170" s="11" t="s">
        <v>12</v>
      </c>
      <c r="C170" s="11" t="s">
        <v>82</v>
      </c>
      <c r="D170" s="11" t="s">
        <v>13</v>
      </c>
      <c r="E170" s="14" t="s">
        <v>105</v>
      </c>
      <c r="F170" s="11" t="s">
        <v>104</v>
      </c>
      <c r="G170" s="37">
        <v>500</v>
      </c>
      <c r="H170" s="37"/>
      <c r="I170" s="37">
        <f t="shared" si="20"/>
        <v>500</v>
      </c>
      <c r="J170" s="39"/>
      <c r="K170" s="39"/>
      <c r="L170" s="39"/>
      <c r="M170" s="39"/>
    </row>
    <row r="171" spans="1:13" s="38" customFormat="1" ht="12.75" hidden="1" customHeight="1">
      <c r="A171" s="36" t="s">
        <v>110</v>
      </c>
      <c r="B171" s="14" t="s">
        <v>12</v>
      </c>
      <c r="C171" s="14" t="s">
        <v>82</v>
      </c>
      <c r="D171" s="14" t="s">
        <v>13</v>
      </c>
      <c r="E171" s="14" t="s">
        <v>112</v>
      </c>
      <c r="F171" s="14" t="s">
        <v>18</v>
      </c>
      <c r="G171" s="37"/>
      <c r="H171" s="37"/>
      <c r="I171" s="37">
        <f t="shared" si="20"/>
        <v>0</v>
      </c>
      <c r="J171" s="39"/>
      <c r="K171" s="39"/>
      <c r="L171" s="39"/>
      <c r="M171" s="39"/>
    </row>
    <row r="172" spans="1:13" ht="22.5" hidden="1" customHeight="1">
      <c r="A172" s="13" t="s">
        <v>111</v>
      </c>
      <c r="B172" s="11" t="s">
        <v>12</v>
      </c>
      <c r="C172" s="11" t="s">
        <v>82</v>
      </c>
      <c r="D172" s="11" t="s">
        <v>13</v>
      </c>
      <c r="E172" s="14" t="s">
        <v>112</v>
      </c>
      <c r="F172" s="11" t="s">
        <v>113</v>
      </c>
      <c r="G172" s="37"/>
      <c r="H172" s="37"/>
      <c r="I172" s="37">
        <f t="shared" si="20"/>
        <v>0</v>
      </c>
      <c r="J172" s="39"/>
      <c r="K172" s="39"/>
      <c r="L172" s="39"/>
      <c r="M172" s="39"/>
    </row>
    <row r="173" spans="1:13" s="9" customFormat="1" ht="30" customHeight="1">
      <c r="A173" s="7" t="s">
        <v>106</v>
      </c>
      <c r="B173" s="11"/>
      <c r="C173" s="8"/>
      <c r="D173" s="8"/>
      <c r="E173" s="8"/>
      <c r="F173" s="8"/>
      <c r="G173" s="42">
        <f>G13+G158</f>
        <v>38740</v>
      </c>
      <c r="H173" s="42">
        <f t="shared" ref="H173" si="28">H13+H158</f>
        <v>259.99999999999994</v>
      </c>
      <c r="I173" s="42">
        <f t="shared" si="20"/>
        <v>39000</v>
      </c>
      <c r="J173" s="84"/>
      <c r="K173" s="84"/>
      <c r="L173" s="84"/>
      <c r="M173" s="84"/>
    </row>
    <row r="174" spans="1:13">
      <c r="A174" s="4"/>
      <c r="B174" s="4"/>
      <c r="C174" s="4"/>
      <c r="D174" s="4"/>
    </row>
  </sheetData>
  <mergeCells count="8">
    <mergeCell ref="A13:F13"/>
    <mergeCell ref="A158:F158"/>
    <mergeCell ref="A6:G6"/>
    <mergeCell ref="A7:G7"/>
    <mergeCell ref="A8:G8"/>
    <mergeCell ref="A10:A11"/>
    <mergeCell ref="B10:F10"/>
    <mergeCell ref="A12:G12"/>
  </mergeCells>
  <printOptions horizontalCentered="1" gridLinesSet="0"/>
  <pageMargins left="0.39370078740157483" right="0.39370078740157483" top="0.51181102362204722" bottom="0.55118110236220474" header="0.27559055118110237" footer="0.27559055118110237"/>
  <pageSetup paperSize="9" scale="75" firstPageNumber="11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showGridLines="0" showZeros="0" zoomScale="85" zoomScaleNormal="85" zoomScaleSheetLayoutView="100" workbookViewId="0">
      <selection activeCell="G9" sqref="G9"/>
    </sheetView>
  </sheetViews>
  <sheetFormatPr defaultRowHeight="12.75"/>
  <cols>
    <col min="1" max="1" width="67" style="1" customWidth="1"/>
    <col min="2" max="2" width="4.28515625" style="2" customWidth="1"/>
    <col min="3" max="4" width="3.7109375" style="3" customWidth="1"/>
    <col min="5" max="5" width="7" style="4" customWidth="1"/>
    <col min="6" max="6" width="5.42578125" style="4" customWidth="1"/>
    <col min="7" max="8" width="11.28515625" style="44" customWidth="1"/>
    <col min="9" max="9" width="12.85546875" style="44" customWidth="1"/>
    <col min="10" max="13" width="15.7109375" style="44" customWidth="1"/>
    <col min="14" max="16384" width="9.140625" style="4"/>
  </cols>
  <sheetData>
    <row r="1" spans="1:13" s="33" customFormat="1">
      <c r="A1" s="46"/>
      <c r="B1" s="2"/>
      <c r="C1" s="32"/>
      <c r="D1" s="32"/>
      <c r="G1" s="34"/>
      <c r="H1" s="34"/>
      <c r="I1" s="34" t="s">
        <v>201</v>
      </c>
      <c r="J1" s="34"/>
      <c r="K1" s="34"/>
      <c r="L1" s="34"/>
      <c r="M1" s="34"/>
    </row>
    <row r="2" spans="1:13" s="33" customFormat="1">
      <c r="A2" s="52"/>
      <c r="B2" s="2"/>
      <c r="C2" s="32"/>
      <c r="D2" s="32"/>
      <c r="G2" s="34"/>
      <c r="H2" s="34"/>
      <c r="I2" s="34" t="s">
        <v>0</v>
      </c>
      <c r="J2" s="34"/>
      <c r="K2" s="34"/>
      <c r="L2" s="34"/>
      <c r="M2" s="34"/>
    </row>
    <row r="3" spans="1:13" s="33" customFormat="1">
      <c r="A3" s="115" t="s">
        <v>207</v>
      </c>
      <c r="B3" s="2"/>
      <c r="C3" s="32"/>
      <c r="D3" s="32"/>
      <c r="G3" s="34"/>
      <c r="H3" s="34"/>
      <c r="I3" s="34" t="s">
        <v>1</v>
      </c>
      <c r="J3" s="34"/>
      <c r="K3" s="34"/>
      <c r="L3" s="34"/>
      <c r="M3" s="34"/>
    </row>
    <row r="4" spans="1:13" s="33" customFormat="1">
      <c r="A4" s="115"/>
      <c r="B4" s="2"/>
      <c r="C4" s="32"/>
      <c r="D4" s="32"/>
      <c r="G4" s="45"/>
      <c r="H4" s="45"/>
      <c r="I4" s="45" t="s">
        <v>206</v>
      </c>
      <c r="J4" s="45"/>
      <c r="K4" s="45"/>
      <c r="L4" s="45"/>
      <c r="M4" s="45"/>
    </row>
    <row r="5" spans="1:13" s="33" customFormat="1">
      <c r="A5" s="31"/>
      <c r="B5" s="2"/>
      <c r="C5" s="32"/>
      <c r="D5" s="32"/>
      <c r="G5" s="39"/>
      <c r="H5" s="39"/>
      <c r="I5" s="39"/>
      <c r="J5" s="39"/>
      <c r="K5" s="39"/>
      <c r="L5" s="39"/>
      <c r="M5" s="39"/>
    </row>
    <row r="6" spans="1:13" s="33" customFormat="1" ht="46.5" customHeight="1">
      <c r="A6" s="107" t="s">
        <v>114</v>
      </c>
      <c r="B6" s="107"/>
      <c r="C6" s="107"/>
      <c r="D6" s="107"/>
      <c r="E6" s="107"/>
      <c r="F6" s="107"/>
      <c r="G6" s="107"/>
      <c r="H6" s="75"/>
      <c r="I6" s="75"/>
      <c r="J6" s="75"/>
      <c r="K6" s="75"/>
      <c r="L6" s="75"/>
      <c r="M6" s="75"/>
    </row>
    <row r="7" spans="1:13" s="33" customFormat="1" ht="26.25" customHeight="1">
      <c r="A7" s="107" t="s">
        <v>2</v>
      </c>
      <c r="B7" s="107"/>
      <c r="C7" s="107"/>
      <c r="D7" s="107"/>
      <c r="E7" s="107"/>
      <c r="F7" s="107"/>
      <c r="G7" s="107"/>
      <c r="H7" s="75"/>
      <c r="I7" s="75"/>
      <c r="J7" s="75"/>
      <c r="K7" s="75"/>
      <c r="L7" s="75"/>
      <c r="M7" s="75"/>
    </row>
    <row r="8" spans="1:13" s="33" customFormat="1">
      <c r="A8" s="107" t="s">
        <v>202</v>
      </c>
      <c r="B8" s="107"/>
      <c r="C8" s="107"/>
      <c r="D8" s="107"/>
      <c r="E8" s="107"/>
      <c r="F8" s="107"/>
      <c r="G8" s="107"/>
      <c r="H8" s="75"/>
      <c r="I8" s="75"/>
      <c r="J8" s="75"/>
      <c r="K8" s="75"/>
      <c r="L8" s="75"/>
      <c r="M8" s="75"/>
    </row>
    <row r="9" spans="1:13" s="33" customFormat="1">
      <c r="A9" s="31"/>
      <c r="B9" s="2"/>
      <c r="C9" s="32"/>
      <c r="D9" s="32"/>
      <c r="G9" s="39"/>
      <c r="H9" s="39"/>
      <c r="I9" s="39"/>
      <c r="J9" s="39"/>
      <c r="K9" s="39"/>
      <c r="L9" s="39"/>
      <c r="M9" s="39"/>
    </row>
    <row r="10" spans="1:13" ht="20.25" customHeight="1">
      <c r="A10" s="111" t="s">
        <v>3</v>
      </c>
      <c r="B10" s="112" t="s">
        <v>4</v>
      </c>
      <c r="C10" s="112"/>
      <c r="D10" s="112"/>
      <c r="E10" s="112"/>
      <c r="F10" s="113"/>
      <c r="G10" s="73" t="s">
        <v>142</v>
      </c>
      <c r="H10" s="73" t="s">
        <v>205</v>
      </c>
      <c r="I10" s="73" t="s">
        <v>142</v>
      </c>
      <c r="J10" s="77"/>
      <c r="K10" s="77"/>
      <c r="L10" s="77"/>
      <c r="M10" s="77"/>
    </row>
    <row r="11" spans="1:13" ht="48.75" customHeight="1">
      <c r="A11" s="111"/>
      <c r="B11" s="5" t="s">
        <v>5</v>
      </c>
      <c r="C11" s="5" t="s">
        <v>6</v>
      </c>
      <c r="D11" s="6" t="s">
        <v>7</v>
      </c>
      <c r="E11" s="6" t="s">
        <v>8</v>
      </c>
      <c r="F11" s="47" t="s">
        <v>9</v>
      </c>
      <c r="G11" s="73" t="s">
        <v>203</v>
      </c>
      <c r="H11" s="73" t="s">
        <v>204</v>
      </c>
      <c r="I11" s="73" t="s">
        <v>183</v>
      </c>
      <c r="J11" s="77"/>
      <c r="K11" s="77"/>
      <c r="L11" s="77"/>
      <c r="M11" s="77"/>
    </row>
    <row r="12" spans="1:13" ht="24" customHeight="1">
      <c r="A12" s="114" t="s">
        <v>107</v>
      </c>
      <c r="B12" s="114"/>
      <c r="C12" s="114"/>
      <c r="D12" s="114"/>
      <c r="E12" s="114"/>
      <c r="F12" s="114"/>
      <c r="G12" s="114"/>
      <c r="H12" s="78"/>
      <c r="I12" s="78"/>
      <c r="J12" s="78"/>
      <c r="K12" s="78"/>
      <c r="L12" s="78"/>
      <c r="M12" s="78"/>
    </row>
    <row r="13" spans="1:13" ht="24" customHeight="1">
      <c r="A13" s="108" t="s">
        <v>10</v>
      </c>
      <c r="B13" s="109"/>
      <c r="C13" s="109"/>
      <c r="D13" s="109"/>
      <c r="E13" s="109"/>
      <c r="F13" s="109"/>
      <c r="G13" s="40">
        <f>G14+G46+G51+G79+G150+G143+G155+G61+G135</f>
        <v>33309.794000000002</v>
      </c>
      <c r="H13" s="40">
        <f t="shared" ref="H13" si="0">H14+H46+H51+H79+H150+H143+H155+H61+H135</f>
        <v>259.99999999999994</v>
      </c>
      <c r="I13" s="40">
        <f>G13+H13</f>
        <v>33569.794000000002</v>
      </c>
      <c r="J13" s="79"/>
      <c r="K13" s="79"/>
      <c r="L13" s="79"/>
      <c r="M13" s="79"/>
    </row>
    <row r="14" spans="1:13" s="60" customFormat="1" ht="21" customHeight="1">
      <c r="A14" s="57" t="s">
        <v>11</v>
      </c>
      <c r="B14" s="58" t="s">
        <v>12</v>
      </c>
      <c r="C14" s="58" t="s">
        <v>13</v>
      </c>
      <c r="D14" s="58" t="s">
        <v>14</v>
      </c>
      <c r="E14" s="58"/>
      <c r="F14" s="58"/>
      <c r="G14" s="59">
        <f>G15+G33+G37+G29</f>
        <v>8387.5</v>
      </c>
      <c r="H14" s="59">
        <f t="shared" ref="H14" si="1">H15+H33+H37+H29</f>
        <v>-3.9630000000000001</v>
      </c>
      <c r="I14" s="59">
        <f t="shared" ref="I14:I77" si="2">G14+H14</f>
        <v>8383.5370000000003</v>
      </c>
      <c r="J14" s="80"/>
      <c r="K14" s="80"/>
      <c r="L14" s="80"/>
      <c r="M14" s="80"/>
    </row>
    <row r="15" spans="1:13" s="61" customFormat="1" ht="39" customHeight="1">
      <c r="A15" s="57" t="s">
        <v>15</v>
      </c>
      <c r="B15" s="58" t="s">
        <v>12</v>
      </c>
      <c r="C15" s="58" t="s">
        <v>13</v>
      </c>
      <c r="D15" s="58" t="s">
        <v>16</v>
      </c>
      <c r="E15" s="58" t="s">
        <v>17</v>
      </c>
      <c r="F15" s="58" t="s">
        <v>18</v>
      </c>
      <c r="G15" s="59">
        <f>SUM(G16:G28)</f>
        <v>6792.5000000000009</v>
      </c>
      <c r="H15" s="59">
        <f t="shared" ref="H15" si="3">SUM(H16:H28)</f>
        <v>0</v>
      </c>
      <c r="I15" s="59">
        <f t="shared" si="2"/>
        <v>6792.5000000000009</v>
      </c>
      <c r="J15" s="80"/>
      <c r="K15" s="80"/>
      <c r="L15" s="80"/>
      <c r="M15" s="80"/>
    </row>
    <row r="16" spans="1:13" s="56" customFormat="1" ht="38.25">
      <c r="A16" s="62" t="s">
        <v>19</v>
      </c>
      <c r="B16" s="53" t="s">
        <v>12</v>
      </c>
      <c r="C16" s="53" t="s">
        <v>13</v>
      </c>
      <c r="D16" s="53" t="s">
        <v>16</v>
      </c>
      <c r="E16" s="53" t="s">
        <v>20</v>
      </c>
      <c r="F16" s="53" t="s">
        <v>18</v>
      </c>
      <c r="G16" s="63"/>
      <c r="H16" s="63"/>
      <c r="I16" s="63">
        <f t="shared" si="2"/>
        <v>0</v>
      </c>
      <c r="J16" s="81"/>
      <c r="K16" s="81"/>
      <c r="L16" s="81"/>
      <c r="M16" s="81"/>
    </row>
    <row r="17" spans="1:13" s="56" customFormat="1" ht="18.95" customHeight="1">
      <c r="A17" s="64" t="s">
        <v>21</v>
      </c>
      <c r="B17" s="53" t="s">
        <v>12</v>
      </c>
      <c r="C17" s="53" t="s">
        <v>13</v>
      </c>
      <c r="D17" s="53" t="s">
        <v>16</v>
      </c>
      <c r="E17" s="53" t="s">
        <v>22</v>
      </c>
      <c r="F17" s="53" t="s">
        <v>18</v>
      </c>
      <c r="G17" s="63"/>
      <c r="H17" s="63"/>
      <c r="I17" s="63">
        <f t="shared" si="2"/>
        <v>0</v>
      </c>
      <c r="J17" s="81"/>
      <c r="K17" s="81"/>
      <c r="L17" s="81"/>
      <c r="M17" s="81"/>
    </row>
    <row r="18" spans="1:13" s="56" customFormat="1">
      <c r="A18" s="65" t="s">
        <v>23</v>
      </c>
      <c r="B18" s="53" t="s">
        <v>12</v>
      </c>
      <c r="C18" s="53" t="s">
        <v>13</v>
      </c>
      <c r="D18" s="53" t="s">
        <v>16</v>
      </c>
      <c r="E18" s="53" t="s">
        <v>22</v>
      </c>
      <c r="F18" s="53" t="s">
        <v>24</v>
      </c>
      <c r="G18" s="63">
        <v>5203.6000000000004</v>
      </c>
      <c r="H18" s="63"/>
      <c r="I18" s="63">
        <f t="shared" si="2"/>
        <v>5203.6000000000004</v>
      </c>
      <c r="J18" s="81"/>
      <c r="K18" s="81"/>
      <c r="L18" s="81"/>
      <c r="M18" s="81"/>
    </row>
    <row r="19" spans="1:13" s="56" customFormat="1" ht="22.5">
      <c r="A19" s="64" t="s">
        <v>25</v>
      </c>
      <c r="B19" s="53" t="s">
        <v>12</v>
      </c>
      <c r="C19" s="53" t="s">
        <v>13</v>
      </c>
      <c r="D19" s="53" t="s">
        <v>16</v>
      </c>
      <c r="E19" s="53" t="s">
        <v>26</v>
      </c>
      <c r="F19" s="53" t="s">
        <v>18</v>
      </c>
      <c r="G19" s="63"/>
      <c r="H19" s="63"/>
      <c r="I19" s="63">
        <f t="shared" si="2"/>
        <v>0</v>
      </c>
      <c r="J19" s="81"/>
      <c r="K19" s="81"/>
      <c r="L19" s="81"/>
      <c r="M19" s="81"/>
    </row>
    <row r="20" spans="1:13" s="56" customFormat="1">
      <c r="A20" s="65" t="s">
        <v>23</v>
      </c>
      <c r="B20" s="53" t="s">
        <v>12</v>
      </c>
      <c r="C20" s="53" t="s">
        <v>13</v>
      </c>
      <c r="D20" s="53" t="s">
        <v>16</v>
      </c>
      <c r="E20" s="53" t="s">
        <v>26</v>
      </c>
      <c r="F20" s="53" t="s">
        <v>24</v>
      </c>
      <c r="G20" s="63">
        <v>1080</v>
      </c>
      <c r="H20" s="63"/>
      <c r="I20" s="63">
        <f t="shared" si="2"/>
        <v>1080</v>
      </c>
      <c r="J20" s="81"/>
      <c r="K20" s="81"/>
      <c r="L20" s="81"/>
      <c r="M20" s="81"/>
    </row>
    <row r="21" spans="1:13" s="56" customFormat="1" ht="17.25" customHeight="1">
      <c r="A21" s="62" t="s">
        <v>128</v>
      </c>
      <c r="B21" s="53" t="s">
        <v>12</v>
      </c>
      <c r="C21" s="53" t="s">
        <v>13</v>
      </c>
      <c r="D21" s="53" t="s">
        <v>16</v>
      </c>
      <c r="E21" s="53" t="s">
        <v>131</v>
      </c>
      <c r="F21" s="53" t="s">
        <v>18</v>
      </c>
      <c r="G21" s="63"/>
      <c r="H21" s="63"/>
      <c r="I21" s="63">
        <f t="shared" si="2"/>
        <v>0</v>
      </c>
      <c r="J21" s="81"/>
      <c r="K21" s="81"/>
      <c r="L21" s="81"/>
      <c r="M21" s="81"/>
    </row>
    <row r="22" spans="1:13" s="56" customFormat="1" ht="24.75" hidden="1" customHeight="1">
      <c r="A22" s="64" t="s">
        <v>181</v>
      </c>
      <c r="B22" s="53" t="s">
        <v>12</v>
      </c>
      <c r="C22" s="53" t="s">
        <v>13</v>
      </c>
      <c r="D22" s="53" t="s">
        <v>16</v>
      </c>
      <c r="E22" s="53" t="s">
        <v>182</v>
      </c>
      <c r="F22" s="53" t="s">
        <v>18</v>
      </c>
      <c r="G22" s="63"/>
      <c r="H22" s="63"/>
      <c r="I22" s="63">
        <f t="shared" si="2"/>
        <v>0</v>
      </c>
      <c r="J22" s="81"/>
      <c r="K22" s="81"/>
      <c r="L22" s="81"/>
      <c r="M22" s="81"/>
    </row>
    <row r="23" spans="1:13" s="56" customFormat="1" ht="14.25" hidden="1" customHeight="1">
      <c r="A23" s="65" t="s">
        <v>23</v>
      </c>
      <c r="B23" s="53" t="s">
        <v>12</v>
      </c>
      <c r="C23" s="53" t="s">
        <v>13</v>
      </c>
      <c r="D23" s="53" t="s">
        <v>16</v>
      </c>
      <c r="E23" s="53" t="s">
        <v>182</v>
      </c>
      <c r="F23" s="53" t="s">
        <v>24</v>
      </c>
      <c r="G23" s="66"/>
      <c r="H23" s="66"/>
      <c r="I23" s="66">
        <f t="shared" si="2"/>
        <v>0</v>
      </c>
      <c r="J23" s="82"/>
      <c r="K23" s="82"/>
      <c r="L23" s="82"/>
      <c r="M23" s="82"/>
    </row>
    <row r="24" spans="1:13" s="56" customFormat="1" ht="24.75" customHeight="1">
      <c r="A24" s="64" t="s">
        <v>129</v>
      </c>
      <c r="B24" s="53" t="s">
        <v>12</v>
      </c>
      <c r="C24" s="53" t="s">
        <v>13</v>
      </c>
      <c r="D24" s="53" t="s">
        <v>16</v>
      </c>
      <c r="E24" s="53" t="s">
        <v>132</v>
      </c>
      <c r="F24" s="53" t="s">
        <v>18</v>
      </c>
      <c r="G24" s="63"/>
      <c r="H24" s="63"/>
      <c r="I24" s="63">
        <f t="shared" si="2"/>
        <v>0</v>
      </c>
      <c r="J24" s="81"/>
      <c r="K24" s="81"/>
      <c r="L24" s="81"/>
      <c r="M24" s="81"/>
    </row>
    <row r="25" spans="1:13" s="56" customFormat="1" ht="14.25" customHeight="1">
      <c r="A25" s="65" t="s">
        <v>130</v>
      </c>
      <c r="B25" s="53" t="s">
        <v>12</v>
      </c>
      <c r="C25" s="53" t="s">
        <v>13</v>
      </c>
      <c r="D25" s="53" t="s">
        <v>16</v>
      </c>
      <c r="E25" s="53" t="s">
        <v>132</v>
      </c>
      <c r="F25" s="53" t="s">
        <v>133</v>
      </c>
      <c r="G25" s="66">
        <v>40.299999999999997</v>
      </c>
      <c r="H25" s="66"/>
      <c r="I25" s="66">
        <f t="shared" si="2"/>
        <v>40.299999999999997</v>
      </c>
      <c r="J25" s="82"/>
      <c r="K25" s="82"/>
      <c r="L25" s="82"/>
      <c r="M25" s="82"/>
    </row>
    <row r="26" spans="1:13" s="56" customFormat="1" ht="17.25" customHeight="1">
      <c r="A26" s="62" t="s">
        <v>92</v>
      </c>
      <c r="B26" s="53" t="s">
        <v>12</v>
      </c>
      <c r="C26" s="53" t="s">
        <v>13</v>
      </c>
      <c r="D26" s="53" t="s">
        <v>16</v>
      </c>
      <c r="E26" s="53" t="s">
        <v>93</v>
      </c>
      <c r="F26" s="53" t="s">
        <v>18</v>
      </c>
      <c r="G26" s="63"/>
      <c r="H26" s="63"/>
      <c r="I26" s="63">
        <f t="shared" si="2"/>
        <v>0</v>
      </c>
      <c r="J26" s="81"/>
      <c r="K26" s="81"/>
      <c r="L26" s="81"/>
      <c r="M26" s="81"/>
    </row>
    <row r="27" spans="1:13" s="56" customFormat="1" ht="45">
      <c r="A27" s="64" t="s">
        <v>94</v>
      </c>
      <c r="B27" s="53" t="s">
        <v>12</v>
      </c>
      <c r="C27" s="53" t="s">
        <v>13</v>
      </c>
      <c r="D27" s="53" t="s">
        <v>16</v>
      </c>
      <c r="E27" s="53" t="s">
        <v>95</v>
      </c>
      <c r="F27" s="53" t="s">
        <v>18</v>
      </c>
      <c r="G27" s="63"/>
      <c r="H27" s="63"/>
      <c r="I27" s="63">
        <f t="shared" si="2"/>
        <v>0</v>
      </c>
      <c r="J27" s="81"/>
      <c r="K27" s="81"/>
      <c r="L27" s="81"/>
      <c r="M27" s="81"/>
    </row>
    <row r="28" spans="1:13" s="56" customFormat="1" ht="14.25" customHeight="1">
      <c r="A28" s="65" t="s">
        <v>91</v>
      </c>
      <c r="B28" s="53" t="s">
        <v>12</v>
      </c>
      <c r="C28" s="53" t="s">
        <v>13</v>
      </c>
      <c r="D28" s="53" t="s">
        <v>16</v>
      </c>
      <c r="E28" s="53" t="s">
        <v>95</v>
      </c>
      <c r="F28" s="53" t="s">
        <v>96</v>
      </c>
      <c r="G28" s="66">
        <v>468.6</v>
      </c>
      <c r="H28" s="66"/>
      <c r="I28" s="66">
        <f t="shared" si="2"/>
        <v>468.6</v>
      </c>
      <c r="J28" s="82"/>
      <c r="K28" s="82"/>
      <c r="L28" s="82"/>
      <c r="M28" s="82"/>
    </row>
    <row r="29" spans="1:13" s="61" customFormat="1" ht="29.25" customHeight="1">
      <c r="A29" s="57" t="s">
        <v>198</v>
      </c>
      <c r="B29" s="58" t="s">
        <v>12</v>
      </c>
      <c r="C29" s="58" t="s">
        <v>13</v>
      </c>
      <c r="D29" s="58" t="s">
        <v>199</v>
      </c>
      <c r="E29" s="58" t="s">
        <v>17</v>
      </c>
      <c r="F29" s="58" t="s">
        <v>18</v>
      </c>
      <c r="G29" s="59">
        <f>SUM(G30:G32)</f>
        <v>150</v>
      </c>
      <c r="H29" s="59">
        <f t="shared" ref="H29" si="4">SUM(H30:H32)</f>
        <v>-3.9630000000000001</v>
      </c>
      <c r="I29" s="59">
        <f t="shared" si="2"/>
        <v>146.03700000000001</v>
      </c>
      <c r="J29" s="80"/>
      <c r="K29" s="80"/>
      <c r="L29" s="80"/>
      <c r="M29" s="80"/>
    </row>
    <row r="30" spans="1:13" s="56" customFormat="1">
      <c r="A30" s="62" t="s">
        <v>92</v>
      </c>
      <c r="B30" s="53" t="s">
        <v>12</v>
      </c>
      <c r="C30" s="53" t="s">
        <v>13</v>
      </c>
      <c r="D30" s="53" t="s">
        <v>199</v>
      </c>
      <c r="E30" s="53" t="s">
        <v>93</v>
      </c>
      <c r="F30" s="53" t="s">
        <v>18</v>
      </c>
      <c r="G30" s="63"/>
      <c r="H30" s="63"/>
      <c r="I30" s="63">
        <f t="shared" si="2"/>
        <v>0</v>
      </c>
      <c r="J30" s="81"/>
      <c r="K30" s="81"/>
      <c r="L30" s="81"/>
      <c r="M30" s="81"/>
    </row>
    <row r="31" spans="1:13" s="56" customFormat="1" ht="45">
      <c r="A31" s="64" t="s">
        <v>94</v>
      </c>
      <c r="B31" s="53" t="s">
        <v>12</v>
      </c>
      <c r="C31" s="53" t="s">
        <v>13</v>
      </c>
      <c r="D31" s="53" t="s">
        <v>199</v>
      </c>
      <c r="E31" s="53" t="s">
        <v>95</v>
      </c>
      <c r="F31" s="53" t="s">
        <v>18</v>
      </c>
      <c r="G31" s="63"/>
      <c r="H31" s="63"/>
      <c r="I31" s="63">
        <f t="shared" si="2"/>
        <v>0</v>
      </c>
      <c r="J31" s="81"/>
      <c r="K31" s="81"/>
      <c r="L31" s="81"/>
      <c r="M31" s="81"/>
    </row>
    <row r="32" spans="1:13" s="56" customFormat="1">
      <c r="A32" s="65" t="s">
        <v>91</v>
      </c>
      <c r="B32" s="53" t="s">
        <v>12</v>
      </c>
      <c r="C32" s="53" t="s">
        <v>13</v>
      </c>
      <c r="D32" s="53" t="s">
        <v>199</v>
      </c>
      <c r="E32" s="53" t="s">
        <v>95</v>
      </c>
      <c r="F32" s="53" t="s">
        <v>96</v>
      </c>
      <c r="G32" s="63">
        <v>150</v>
      </c>
      <c r="H32" s="63">
        <v>-3.9630000000000001</v>
      </c>
      <c r="I32" s="63">
        <f t="shared" si="2"/>
        <v>146.03700000000001</v>
      </c>
      <c r="J32" s="81"/>
      <c r="K32" s="81"/>
      <c r="L32" s="81"/>
      <c r="M32" s="81"/>
    </row>
    <row r="33" spans="1:13" s="61" customFormat="1">
      <c r="A33" s="57" t="s">
        <v>27</v>
      </c>
      <c r="B33" s="58" t="s">
        <v>12</v>
      </c>
      <c r="C33" s="58" t="s">
        <v>13</v>
      </c>
      <c r="D33" s="58" t="s">
        <v>90</v>
      </c>
      <c r="E33" s="58" t="s">
        <v>17</v>
      </c>
      <c r="F33" s="58" t="s">
        <v>18</v>
      </c>
      <c r="G33" s="59">
        <f>SUM(G34:G36)</f>
        <v>750</v>
      </c>
      <c r="H33" s="59">
        <f t="shared" ref="H33" si="5">SUM(H34:H36)</f>
        <v>0</v>
      </c>
      <c r="I33" s="59">
        <f t="shared" si="2"/>
        <v>750</v>
      </c>
      <c r="J33" s="80"/>
      <c r="K33" s="80"/>
      <c r="L33" s="80"/>
      <c r="M33" s="80"/>
    </row>
    <row r="34" spans="1:13" s="56" customFormat="1">
      <c r="A34" s="62" t="s">
        <v>27</v>
      </c>
      <c r="B34" s="53" t="s">
        <v>12</v>
      </c>
      <c r="C34" s="53" t="s">
        <v>13</v>
      </c>
      <c r="D34" s="53" t="s">
        <v>90</v>
      </c>
      <c r="E34" s="53" t="s">
        <v>29</v>
      </c>
      <c r="F34" s="53" t="s">
        <v>18</v>
      </c>
      <c r="G34" s="63"/>
      <c r="H34" s="63"/>
      <c r="I34" s="63">
        <f t="shared" si="2"/>
        <v>0</v>
      </c>
      <c r="J34" s="81"/>
      <c r="K34" s="81"/>
      <c r="L34" s="81"/>
      <c r="M34" s="81"/>
    </row>
    <row r="35" spans="1:13" s="56" customFormat="1">
      <c r="A35" s="64" t="s">
        <v>30</v>
      </c>
      <c r="B35" s="53" t="s">
        <v>12</v>
      </c>
      <c r="C35" s="53" t="s">
        <v>13</v>
      </c>
      <c r="D35" s="53" t="s">
        <v>90</v>
      </c>
      <c r="E35" s="53" t="s">
        <v>31</v>
      </c>
      <c r="F35" s="53" t="s">
        <v>18</v>
      </c>
      <c r="G35" s="63"/>
      <c r="H35" s="63"/>
      <c r="I35" s="63">
        <f t="shared" si="2"/>
        <v>0</v>
      </c>
      <c r="J35" s="81"/>
      <c r="K35" s="81"/>
      <c r="L35" s="81"/>
      <c r="M35" s="81"/>
    </row>
    <row r="36" spans="1:13" s="56" customFormat="1">
      <c r="A36" s="65" t="s">
        <v>32</v>
      </c>
      <c r="B36" s="53" t="s">
        <v>12</v>
      </c>
      <c r="C36" s="53" t="s">
        <v>13</v>
      </c>
      <c r="D36" s="53" t="s">
        <v>90</v>
      </c>
      <c r="E36" s="53" t="s">
        <v>31</v>
      </c>
      <c r="F36" s="53" t="s">
        <v>33</v>
      </c>
      <c r="G36" s="63">
        <v>750</v>
      </c>
      <c r="H36" s="63"/>
      <c r="I36" s="63">
        <f t="shared" si="2"/>
        <v>750</v>
      </c>
      <c r="J36" s="81"/>
      <c r="K36" s="81"/>
      <c r="L36" s="81"/>
      <c r="M36" s="81"/>
    </row>
    <row r="37" spans="1:13" s="69" customFormat="1">
      <c r="A37" s="67" t="s">
        <v>34</v>
      </c>
      <c r="B37" s="68" t="s">
        <v>12</v>
      </c>
      <c r="C37" s="68" t="s">
        <v>13</v>
      </c>
      <c r="D37" s="68" t="s">
        <v>148</v>
      </c>
      <c r="E37" s="68" t="s">
        <v>17</v>
      </c>
      <c r="F37" s="68" t="s">
        <v>18</v>
      </c>
      <c r="G37" s="59">
        <f>SUM(G38:G45)</f>
        <v>695</v>
      </c>
      <c r="H37" s="59">
        <f t="shared" ref="H37" si="6">SUM(H38:H45)</f>
        <v>0</v>
      </c>
      <c r="I37" s="59">
        <f t="shared" si="2"/>
        <v>695</v>
      </c>
      <c r="J37" s="80"/>
      <c r="K37" s="80"/>
      <c r="L37" s="80"/>
      <c r="M37" s="80"/>
    </row>
    <row r="38" spans="1:13" ht="27.75" customHeight="1">
      <c r="A38" s="10" t="s">
        <v>122</v>
      </c>
      <c r="B38" s="11" t="s">
        <v>12</v>
      </c>
      <c r="C38" s="11" t="s">
        <v>13</v>
      </c>
      <c r="D38" s="11" t="s">
        <v>148</v>
      </c>
      <c r="E38" s="11" t="s">
        <v>123</v>
      </c>
      <c r="F38" s="11" t="s">
        <v>18</v>
      </c>
      <c r="G38" s="41"/>
      <c r="H38" s="41"/>
      <c r="I38" s="41">
        <f t="shared" si="2"/>
        <v>0</v>
      </c>
      <c r="J38" s="83"/>
      <c r="K38" s="83"/>
      <c r="L38" s="83"/>
      <c r="M38" s="83"/>
    </row>
    <row r="39" spans="1:13" ht="22.5" customHeight="1">
      <c r="A39" s="12" t="s">
        <v>36</v>
      </c>
      <c r="B39" s="11" t="s">
        <v>12</v>
      </c>
      <c r="C39" s="11" t="s">
        <v>13</v>
      </c>
      <c r="D39" s="11" t="s">
        <v>148</v>
      </c>
      <c r="E39" s="11" t="s">
        <v>37</v>
      </c>
      <c r="F39" s="11" t="s">
        <v>18</v>
      </c>
      <c r="G39" s="41"/>
      <c r="H39" s="41"/>
      <c r="I39" s="41">
        <f t="shared" si="2"/>
        <v>0</v>
      </c>
      <c r="J39" s="83"/>
      <c r="K39" s="83"/>
      <c r="L39" s="83"/>
      <c r="M39" s="83"/>
    </row>
    <row r="40" spans="1:13">
      <c r="A40" s="13" t="s">
        <v>23</v>
      </c>
      <c r="B40" s="11" t="s">
        <v>12</v>
      </c>
      <c r="C40" s="11" t="s">
        <v>13</v>
      </c>
      <c r="D40" s="11" t="s">
        <v>148</v>
      </c>
      <c r="E40" s="11" t="s">
        <v>37</v>
      </c>
      <c r="F40" s="11" t="s">
        <v>24</v>
      </c>
      <c r="G40" s="41">
        <v>350</v>
      </c>
      <c r="H40" s="41"/>
      <c r="I40" s="41">
        <f t="shared" si="2"/>
        <v>350</v>
      </c>
      <c r="J40" s="83"/>
      <c r="K40" s="83"/>
      <c r="L40" s="83"/>
      <c r="M40" s="83"/>
    </row>
    <row r="41" spans="1:13" ht="25.5">
      <c r="A41" s="10" t="s">
        <v>38</v>
      </c>
      <c r="B41" s="11" t="s">
        <v>12</v>
      </c>
      <c r="C41" s="11" t="s">
        <v>13</v>
      </c>
      <c r="D41" s="11" t="s">
        <v>148</v>
      </c>
      <c r="E41" s="11" t="s">
        <v>39</v>
      </c>
      <c r="F41" s="11" t="s">
        <v>18</v>
      </c>
      <c r="G41" s="41"/>
      <c r="H41" s="41"/>
      <c r="I41" s="41">
        <f t="shared" si="2"/>
        <v>0</v>
      </c>
      <c r="J41" s="83"/>
      <c r="K41" s="83"/>
      <c r="L41" s="83"/>
      <c r="M41" s="83"/>
    </row>
    <row r="42" spans="1:13" ht="14.25" customHeight="1">
      <c r="A42" s="12" t="s">
        <v>40</v>
      </c>
      <c r="B42" s="11" t="s">
        <v>12</v>
      </c>
      <c r="C42" s="11" t="s">
        <v>13</v>
      </c>
      <c r="D42" s="11" t="s">
        <v>148</v>
      </c>
      <c r="E42" s="11" t="s">
        <v>41</v>
      </c>
      <c r="F42" s="11" t="s">
        <v>18</v>
      </c>
      <c r="G42" s="41"/>
      <c r="H42" s="41"/>
      <c r="I42" s="41">
        <f t="shared" si="2"/>
        <v>0</v>
      </c>
      <c r="J42" s="83"/>
      <c r="K42" s="83"/>
      <c r="L42" s="83"/>
      <c r="M42" s="83"/>
    </row>
    <row r="43" spans="1:13">
      <c r="A43" s="13" t="s">
        <v>23</v>
      </c>
      <c r="B43" s="11" t="s">
        <v>12</v>
      </c>
      <c r="C43" s="11" t="s">
        <v>13</v>
      </c>
      <c r="D43" s="11" t="s">
        <v>148</v>
      </c>
      <c r="E43" s="11" t="s">
        <v>41</v>
      </c>
      <c r="F43" s="11" t="s">
        <v>24</v>
      </c>
      <c r="G43" s="41">
        <v>345</v>
      </c>
      <c r="H43" s="41"/>
      <c r="I43" s="41">
        <f t="shared" si="2"/>
        <v>345</v>
      </c>
      <c r="J43" s="83"/>
      <c r="K43" s="83"/>
      <c r="L43" s="83"/>
      <c r="M43" s="83"/>
    </row>
    <row r="44" spans="1:13" ht="23.25" hidden="1" customHeight="1">
      <c r="A44" s="12" t="s">
        <v>116</v>
      </c>
      <c r="B44" s="11" t="s">
        <v>12</v>
      </c>
      <c r="C44" s="11" t="s">
        <v>13</v>
      </c>
      <c r="D44" s="11" t="s">
        <v>35</v>
      </c>
      <c r="E44" s="11" t="s">
        <v>115</v>
      </c>
      <c r="F44" s="11" t="s">
        <v>18</v>
      </c>
      <c r="G44" s="41"/>
      <c r="H44" s="41"/>
      <c r="I44" s="41">
        <f t="shared" si="2"/>
        <v>0</v>
      </c>
      <c r="J44" s="83"/>
      <c r="K44" s="83"/>
      <c r="L44" s="83"/>
      <c r="M44" s="83"/>
    </row>
    <row r="45" spans="1:13" hidden="1">
      <c r="A45" s="13" t="s">
        <v>23</v>
      </c>
      <c r="B45" s="11" t="s">
        <v>12</v>
      </c>
      <c r="C45" s="11" t="s">
        <v>13</v>
      </c>
      <c r="D45" s="11" t="s">
        <v>35</v>
      </c>
      <c r="E45" s="11" t="s">
        <v>115</v>
      </c>
      <c r="F45" s="11" t="s">
        <v>24</v>
      </c>
      <c r="G45" s="41"/>
      <c r="H45" s="41"/>
      <c r="I45" s="41">
        <f t="shared" si="2"/>
        <v>0</v>
      </c>
      <c r="J45" s="83"/>
      <c r="K45" s="83"/>
      <c r="L45" s="83"/>
      <c r="M45" s="83"/>
    </row>
    <row r="46" spans="1:13" s="9" customFormat="1" ht="21" customHeight="1">
      <c r="A46" s="15" t="s">
        <v>42</v>
      </c>
      <c r="B46" s="8" t="s">
        <v>12</v>
      </c>
      <c r="C46" s="16" t="s">
        <v>43</v>
      </c>
      <c r="D46" s="16" t="s">
        <v>14</v>
      </c>
      <c r="E46" s="16"/>
      <c r="F46" s="16"/>
      <c r="G46" s="42">
        <f>G47</f>
        <v>199.994</v>
      </c>
      <c r="H46" s="42">
        <f t="shared" ref="H46" si="7">H47</f>
        <v>0</v>
      </c>
      <c r="I46" s="42">
        <f t="shared" si="2"/>
        <v>199.994</v>
      </c>
      <c r="J46" s="84"/>
      <c r="K46" s="84"/>
      <c r="L46" s="84"/>
      <c r="M46" s="84"/>
    </row>
    <row r="47" spans="1:13" s="9" customFormat="1">
      <c r="A47" s="17" t="s">
        <v>44</v>
      </c>
      <c r="B47" s="8" t="s">
        <v>12</v>
      </c>
      <c r="C47" s="16" t="s">
        <v>43</v>
      </c>
      <c r="D47" s="16" t="s">
        <v>45</v>
      </c>
      <c r="E47" s="16" t="s">
        <v>17</v>
      </c>
      <c r="F47" s="16" t="s">
        <v>18</v>
      </c>
      <c r="G47" s="42">
        <f>SUM(G48:G50)</f>
        <v>199.994</v>
      </c>
      <c r="H47" s="42">
        <f t="shared" ref="H47" si="8">SUM(H48:H50)</f>
        <v>0</v>
      </c>
      <c r="I47" s="42">
        <f t="shared" si="2"/>
        <v>199.994</v>
      </c>
      <c r="J47" s="84"/>
      <c r="K47" s="84"/>
      <c r="L47" s="84"/>
      <c r="M47" s="84"/>
    </row>
    <row r="48" spans="1:13">
      <c r="A48" s="18" t="s">
        <v>46</v>
      </c>
      <c r="B48" s="11" t="s">
        <v>12</v>
      </c>
      <c r="C48" s="19" t="s">
        <v>43</v>
      </c>
      <c r="D48" s="19" t="s">
        <v>45</v>
      </c>
      <c r="E48" s="19" t="s">
        <v>47</v>
      </c>
      <c r="F48" s="19" t="s">
        <v>18</v>
      </c>
      <c r="G48" s="37"/>
      <c r="H48" s="37"/>
      <c r="I48" s="37">
        <f t="shared" si="2"/>
        <v>0</v>
      </c>
      <c r="J48" s="39"/>
      <c r="K48" s="39"/>
      <c r="L48" s="39"/>
      <c r="M48" s="39"/>
    </row>
    <row r="49" spans="1:13" ht="22.5">
      <c r="A49" s="20" t="s">
        <v>48</v>
      </c>
      <c r="B49" s="11" t="s">
        <v>12</v>
      </c>
      <c r="C49" s="19" t="s">
        <v>43</v>
      </c>
      <c r="D49" s="19" t="s">
        <v>45</v>
      </c>
      <c r="E49" s="19" t="s">
        <v>49</v>
      </c>
      <c r="F49" s="19" t="s">
        <v>18</v>
      </c>
      <c r="G49" s="37"/>
      <c r="H49" s="37"/>
      <c r="I49" s="37">
        <f t="shared" si="2"/>
        <v>0</v>
      </c>
      <c r="J49" s="39"/>
      <c r="K49" s="39"/>
      <c r="L49" s="39"/>
      <c r="M49" s="39"/>
    </row>
    <row r="50" spans="1:13">
      <c r="A50" s="21" t="s">
        <v>23</v>
      </c>
      <c r="B50" s="11" t="s">
        <v>12</v>
      </c>
      <c r="C50" s="19" t="s">
        <v>43</v>
      </c>
      <c r="D50" s="19" t="s">
        <v>45</v>
      </c>
      <c r="E50" s="19" t="s">
        <v>49</v>
      </c>
      <c r="F50" s="19" t="s">
        <v>24</v>
      </c>
      <c r="G50" s="37">
        <v>199.994</v>
      </c>
      <c r="H50" s="37"/>
      <c r="I50" s="37">
        <f t="shared" si="2"/>
        <v>199.994</v>
      </c>
      <c r="J50" s="39"/>
      <c r="K50" s="39"/>
      <c r="L50" s="39"/>
      <c r="M50" s="39"/>
    </row>
    <row r="51" spans="1:13" s="9" customFormat="1" ht="25.5">
      <c r="A51" s="15" t="s">
        <v>50</v>
      </c>
      <c r="B51" s="8" t="s">
        <v>12</v>
      </c>
      <c r="C51" s="16" t="s">
        <v>45</v>
      </c>
      <c r="D51" s="16" t="s">
        <v>14</v>
      </c>
      <c r="E51" s="16"/>
      <c r="F51" s="16"/>
      <c r="G51" s="42">
        <f>G52</f>
        <v>1045.8</v>
      </c>
      <c r="H51" s="42">
        <f t="shared" ref="H51" si="9">H52</f>
        <v>0</v>
      </c>
      <c r="I51" s="42">
        <f t="shared" si="2"/>
        <v>1045.8</v>
      </c>
      <c r="J51" s="84"/>
      <c r="K51" s="84"/>
      <c r="L51" s="84"/>
      <c r="M51" s="84"/>
    </row>
    <row r="52" spans="1:13" s="9" customFormat="1" ht="25.5">
      <c r="A52" s="15" t="s">
        <v>51</v>
      </c>
      <c r="B52" s="8" t="s">
        <v>12</v>
      </c>
      <c r="C52" s="16" t="s">
        <v>45</v>
      </c>
      <c r="D52" s="16" t="s">
        <v>52</v>
      </c>
      <c r="E52" s="16" t="s">
        <v>17</v>
      </c>
      <c r="F52" s="16" t="s">
        <v>18</v>
      </c>
      <c r="G52" s="42">
        <f>SUM(G56:G60)</f>
        <v>1045.8</v>
      </c>
      <c r="H52" s="42">
        <f t="shared" ref="H52" si="10">SUM(H56:H60)</f>
        <v>0</v>
      </c>
      <c r="I52" s="42">
        <f t="shared" si="2"/>
        <v>1045.8</v>
      </c>
      <c r="J52" s="84"/>
      <c r="K52" s="84"/>
      <c r="L52" s="84"/>
      <c r="M52" s="84"/>
    </row>
    <row r="53" spans="1:13" s="9" customFormat="1" ht="38.25" hidden="1">
      <c r="A53" s="10" t="s">
        <v>19</v>
      </c>
      <c r="B53" s="11" t="s">
        <v>12</v>
      </c>
      <c r="C53" s="19" t="s">
        <v>45</v>
      </c>
      <c r="D53" s="19" t="s">
        <v>52</v>
      </c>
      <c r="E53" s="11" t="s">
        <v>20</v>
      </c>
      <c r="F53" s="11" t="s">
        <v>18</v>
      </c>
      <c r="G53" s="42"/>
      <c r="H53" s="42"/>
      <c r="I53" s="42">
        <f t="shared" si="2"/>
        <v>0</v>
      </c>
      <c r="J53" s="84"/>
      <c r="K53" s="84"/>
      <c r="L53" s="84"/>
      <c r="M53" s="84"/>
    </row>
    <row r="54" spans="1:13" s="9" customFormat="1" hidden="1">
      <c r="A54" s="12" t="s">
        <v>21</v>
      </c>
      <c r="B54" s="11" t="s">
        <v>12</v>
      </c>
      <c r="C54" s="19" t="s">
        <v>45</v>
      </c>
      <c r="D54" s="19" t="s">
        <v>52</v>
      </c>
      <c r="E54" s="11" t="s">
        <v>22</v>
      </c>
      <c r="F54" s="11" t="s">
        <v>18</v>
      </c>
      <c r="G54" s="42"/>
      <c r="H54" s="42"/>
      <c r="I54" s="42">
        <f t="shared" si="2"/>
        <v>0</v>
      </c>
      <c r="J54" s="84"/>
      <c r="K54" s="84"/>
      <c r="L54" s="84"/>
      <c r="M54" s="84"/>
    </row>
    <row r="55" spans="1:13" s="9" customFormat="1" hidden="1">
      <c r="A55" s="13" t="s">
        <v>23</v>
      </c>
      <c r="B55" s="11" t="s">
        <v>12</v>
      </c>
      <c r="C55" s="19" t="s">
        <v>45</v>
      </c>
      <c r="D55" s="19" t="s">
        <v>52</v>
      </c>
      <c r="E55" s="11" t="s">
        <v>22</v>
      </c>
      <c r="F55" s="11" t="s">
        <v>24</v>
      </c>
      <c r="G55" s="42"/>
      <c r="H55" s="42"/>
      <c r="I55" s="42">
        <f t="shared" si="2"/>
        <v>0</v>
      </c>
      <c r="J55" s="84"/>
      <c r="K55" s="84"/>
      <c r="L55" s="84"/>
      <c r="M55" s="84"/>
    </row>
    <row r="56" spans="1:13">
      <c r="A56" s="22" t="s">
        <v>53</v>
      </c>
      <c r="B56" s="11" t="s">
        <v>12</v>
      </c>
      <c r="C56" s="19" t="s">
        <v>45</v>
      </c>
      <c r="D56" s="19" t="s">
        <v>52</v>
      </c>
      <c r="E56" s="23">
        <v>7950000</v>
      </c>
      <c r="F56" s="19" t="s">
        <v>18</v>
      </c>
      <c r="G56" s="37"/>
      <c r="H56" s="37"/>
      <c r="I56" s="37">
        <f t="shared" si="2"/>
        <v>0</v>
      </c>
      <c r="J56" s="39"/>
      <c r="K56" s="39"/>
      <c r="L56" s="39"/>
      <c r="M56" s="39"/>
    </row>
    <row r="57" spans="1:13" ht="33.75">
      <c r="A57" s="48" t="s">
        <v>194</v>
      </c>
      <c r="B57" s="11" t="s">
        <v>12</v>
      </c>
      <c r="C57" s="19" t="s">
        <v>45</v>
      </c>
      <c r="D57" s="19" t="s">
        <v>52</v>
      </c>
      <c r="E57" s="23">
        <v>7950004</v>
      </c>
      <c r="F57" s="19" t="s">
        <v>18</v>
      </c>
      <c r="G57" s="37"/>
      <c r="H57" s="37"/>
      <c r="I57" s="37">
        <f t="shared" si="2"/>
        <v>0</v>
      </c>
      <c r="J57" s="39"/>
      <c r="K57" s="39"/>
      <c r="L57" s="39"/>
      <c r="M57" s="39"/>
    </row>
    <row r="58" spans="1:13">
      <c r="A58" s="24" t="s">
        <v>23</v>
      </c>
      <c r="B58" s="11" t="s">
        <v>12</v>
      </c>
      <c r="C58" s="19" t="s">
        <v>45</v>
      </c>
      <c r="D58" s="19" t="s">
        <v>52</v>
      </c>
      <c r="E58" s="23">
        <v>7950004</v>
      </c>
      <c r="F58" s="19" t="s">
        <v>24</v>
      </c>
      <c r="G58" s="37">
        <v>889.8</v>
      </c>
      <c r="H58" s="37"/>
      <c r="I58" s="37">
        <f t="shared" si="2"/>
        <v>889.8</v>
      </c>
      <c r="J58" s="39"/>
      <c r="K58" s="39"/>
      <c r="L58" s="39"/>
      <c r="M58" s="39"/>
    </row>
    <row r="59" spans="1:13" ht="33.75">
      <c r="A59" s="48" t="s">
        <v>195</v>
      </c>
      <c r="B59" s="11" t="s">
        <v>12</v>
      </c>
      <c r="C59" s="19" t="s">
        <v>45</v>
      </c>
      <c r="D59" s="19" t="s">
        <v>52</v>
      </c>
      <c r="E59" s="23">
        <v>7950010</v>
      </c>
      <c r="F59" s="19" t="s">
        <v>18</v>
      </c>
      <c r="G59" s="37"/>
      <c r="H59" s="37"/>
      <c r="I59" s="37">
        <f t="shared" si="2"/>
        <v>0</v>
      </c>
      <c r="J59" s="39"/>
      <c r="K59" s="39"/>
      <c r="L59" s="39"/>
      <c r="M59" s="39"/>
    </row>
    <row r="60" spans="1:13">
      <c r="A60" s="24" t="s">
        <v>23</v>
      </c>
      <c r="B60" s="11" t="s">
        <v>12</v>
      </c>
      <c r="C60" s="19" t="s">
        <v>45</v>
      </c>
      <c r="D60" s="19" t="s">
        <v>52</v>
      </c>
      <c r="E60" s="23">
        <v>7950010</v>
      </c>
      <c r="F60" s="19" t="s">
        <v>24</v>
      </c>
      <c r="G60" s="37">
        <v>156</v>
      </c>
      <c r="H60" s="37"/>
      <c r="I60" s="37">
        <f t="shared" si="2"/>
        <v>156</v>
      </c>
      <c r="J60" s="39"/>
      <c r="K60" s="39"/>
      <c r="L60" s="39"/>
      <c r="M60" s="39"/>
    </row>
    <row r="61" spans="1:13" s="9" customFormat="1" ht="21" customHeight="1">
      <c r="A61" s="15" t="s">
        <v>54</v>
      </c>
      <c r="B61" s="8" t="s">
        <v>12</v>
      </c>
      <c r="C61" s="16" t="s">
        <v>16</v>
      </c>
      <c r="D61" s="16" t="s">
        <v>14</v>
      </c>
      <c r="E61" s="16"/>
      <c r="F61" s="16"/>
      <c r="G61" s="42">
        <f>G62+G71</f>
        <v>3441</v>
      </c>
      <c r="H61" s="42">
        <f t="shared" ref="H61" si="11">H62+H71</f>
        <v>0</v>
      </c>
      <c r="I61" s="42">
        <f t="shared" si="2"/>
        <v>3441</v>
      </c>
      <c r="J61" s="84"/>
      <c r="K61" s="84"/>
      <c r="L61" s="84"/>
      <c r="M61" s="84"/>
    </row>
    <row r="62" spans="1:13" s="9" customFormat="1" ht="12.75" customHeight="1">
      <c r="A62" s="17" t="s">
        <v>160</v>
      </c>
      <c r="B62" s="8" t="s">
        <v>12</v>
      </c>
      <c r="C62" s="16" t="s">
        <v>16</v>
      </c>
      <c r="D62" s="16" t="s">
        <v>52</v>
      </c>
      <c r="E62" s="16" t="s">
        <v>17</v>
      </c>
      <c r="F62" s="16" t="s">
        <v>18</v>
      </c>
      <c r="G62" s="42">
        <f>SUM(G64:G70)</f>
        <v>2566</v>
      </c>
      <c r="H62" s="42">
        <f t="shared" ref="H62" si="12">SUM(H64:H70)</f>
        <v>0</v>
      </c>
      <c r="I62" s="42">
        <f t="shared" si="2"/>
        <v>2566</v>
      </c>
      <c r="J62" s="84"/>
      <c r="K62" s="84"/>
      <c r="L62" s="84"/>
      <c r="M62" s="84"/>
    </row>
    <row r="63" spans="1:13" ht="13.5" hidden="1" customHeight="1">
      <c r="A63" s="22" t="s">
        <v>110</v>
      </c>
      <c r="B63" s="11" t="s">
        <v>12</v>
      </c>
      <c r="C63" s="19" t="s">
        <v>16</v>
      </c>
      <c r="D63" s="19" t="s">
        <v>52</v>
      </c>
      <c r="E63" s="19" t="s">
        <v>112</v>
      </c>
      <c r="F63" s="19" t="s">
        <v>18</v>
      </c>
      <c r="G63" s="37"/>
      <c r="H63" s="37"/>
      <c r="I63" s="37">
        <f t="shared" si="2"/>
        <v>0</v>
      </c>
      <c r="J63" s="39"/>
      <c r="K63" s="39"/>
      <c r="L63" s="39"/>
      <c r="M63" s="39"/>
    </row>
    <row r="64" spans="1:13" s="9" customFormat="1" ht="33.75" hidden="1">
      <c r="A64" s="20" t="s">
        <v>163</v>
      </c>
      <c r="B64" s="11" t="s">
        <v>12</v>
      </c>
      <c r="C64" s="19" t="s">
        <v>16</v>
      </c>
      <c r="D64" s="19" t="s">
        <v>52</v>
      </c>
      <c r="E64" s="19" t="s">
        <v>165</v>
      </c>
      <c r="F64" s="19" t="s">
        <v>18</v>
      </c>
      <c r="G64" s="37"/>
      <c r="H64" s="37"/>
      <c r="I64" s="37">
        <f t="shared" si="2"/>
        <v>0</v>
      </c>
      <c r="J64" s="39"/>
      <c r="K64" s="39"/>
      <c r="L64" s="39"/>
      <c r="M64" s="39"/>
    </row>
    <row r="65" spans="1:13" s="9" customFormat="1" ht="12.75" hidden="1" customHeight="1">
      <c r="A65" s="24" t="s">
        <v>23</v>
      </c>
      <c r="B65" s="11" t="s">
        <v>12</v>
      </c>
      <c r="C65" s="19" t="s">
        <v>16</v>
      </c>
      <c r="D65" s="19" t="s">
        <v>52</v>
      </c>
      <c r="E65" s="19" t="s">
        <v>165</v>
      </c>
      <c r="F65" s="19" t="s">
        <v>24</v>
      </c>
      <c r="G65" s="37"/>
      <c r="H65" s="37"/>
      <c r="I65" s="37">
        <f t="shared" si="2"/>
        <v>0</v>
      </c>
      <c r="J65" s="39"/>
      <c r="K65" s="39"/>
      <c r="L65" s="39"/>
      <c r="M65" s="39"/>
    </row>
    <row r="66" spans="1:13" s="9" customFormat="1" ht="22.5" hidden="1">
      <c r="A66" s="20" t="s">
        <v>164</v>
      </c>
      <c r="B66" s="11" t="s">
        <v>12</v>
      </c>
      <c r="C66" s="19" t="s">
        <v>16</v>
      </c>
      <c r="D66" s="19" t="s">
        <v>52</v>
      </c>
      <c r="E66" s="19" t="s">
        <v>166</v>
      </c>
      <c r="F66" s="19" t="s">
        <v>18</v>
      </c>
      <c r="G66" s="37"/>
      <c r="H66" s="37"/>
      <c r="I66" s="37">
        <f t="shared" si="2"/>
        <v>0</v>
      </c>
      <c r="J66" s="39"/>
      <c r="K66" s="39"/>
      <c r="L66" s="39"/>
      <c r="M66" s="39"/>
    </row>
    <row r="67" spans="1:13" s="9" customFormat="1" ht="12.75" hidden="1" customHeight="1">
      <c r="A67" s="24" t="s">
        <v>23</v>
      </c>
      <c r="B67" s="11" t="s">
        <v>12</v>
      </c>
      <c r="C67" s="19" t="s">
        <v>16</v>
      </c>
      <c r="D67" s="19" t="s">
        <v>52</v>
      </c>
      <c r="E67" s="19" t="s">
        <v>166</v>
      </c>
      <c r="F67" s="19" t="s">
        <v>24</v>
      </c>
      <c r="G67" s="37"/>
      <c r="H67" s="37"/>
      <c r="I67" s="37">
        <f t="shared" si="2"/>
        <v>0</v>
      </c>
      <c r="J67" s="39"/>
      <c r="K67" s="39"/>
      <c r="L67" s="39"/>
      <c r="M67" s="39"/>
    </row>
    <row r="68" spans="1:13" ht="13.5" customHeight="1">
      <c r="A68" s="22" t="s">
        <v>53</v>
      </c>
      <c r="B68" s="11" t="s">
        <v>12</v>
      </c>
      <c r="C68" s="19" t="s">
        <v>16</v>
      </c>
      <c r="D68" s="19" t="s">
        <v>52</v>
      </c>
      <c r="E68" s="19" t="s">
        <v>175</v>
      </c>
      <c r="F68" s="19" t="s">
        <v>18</v>
      </c>
      <c r="G68" s="37"/>
      <c r="H68" s="37"/>
      <c r="I68" s="37">
        <f t="shared" si="2"/>
        <v>0</v>
      </c>
      <c r="J68" s="39"/>
      <c r="K68" s="39"/>
      <c r="L68" s="39"/>
      <c r="M68" s="39"/>
    </row>
    <row r="69" spans="1:13" ht="33.75">
      <c r="A69" s="48" t="s">
        <v>180</v>
      </c>
      <c r="B69" s="11" t="s">
        <v>12</v>
      </c>
      <c r="C69" s="19" t="s">
        <v>16</v>
      </c>
      <c r="D69" s="19" t="s">
        <v>52</v>
      </c>
      <c r="E69" s="23">
        <v>7950012</v>
      </c>
      <c r="F69" s="19" t="s">
        <v>18</v>
      </c>
      <c r="G69" s="37"/>
      <c r="H69" s="37"/>
      <c r="I69" s="37">
        <f t="shared" si="2"/>
        <v>0</v>
      </c>
      <c r="J69" s="39"/>
      <c r="K69" s="39"/>
      <c r="L69" s="39"/>
      <c r="M69" s="39"/>
    </row>
    <row r="70" spans="1:13">
      <c r="A70" s="24" t="s">
        <v>23</v>
      </c>
      <c r="B70" s="11" t="s">
        <v>12</v>
      </c>
      <c r="C70" s="19" t="s">
        <v>16</v>
      </c>
      <c r="D70" s="19" t="s">
        <v>52</v>
      </c>
      <c r="E70" s="23">
        <v>7950012</v>
      </c>
      <c r="F70" s="19" t="s">
        <v>24</v>
      </c>
      <c r="G70" s="37">
        <f>2466+100</f>
        <v>2566</v>
      </c>
      <c r="H70" s="37"/>
      <c r="I70" s="37">
        <f t="shared" si="2"/>
        <v>2566</v>
      </c>
      <c r="J70" s="39"/>
      <c r="K70" s="39"/>
      <c r="L70" s="39"/>
      <c r="M70" s="39"/>
    </row>
    <row r="71" spans="1:13" s="9" customFormat="1" ht="12.75" customHeight="1">
      <c r="A71" s="17" t="s">
        <v>117</v>
      </c>
      <c r="B71" s="8" t="s">
        <v>12</v>
      </c>
      <c r="C71" s="16" t="s">
        <v>16</v>
      </c>
      <c r="D71" s="16" t="s">
        <v>28</v>
      </c>
      <c r="E71" s="16" t="s">
        <v>17</v>
      </c>
      <c r="F71" s="16" t="s">
        <v>18</v>
      </c>
      <c r="G71" s="42">
        <f>SUM(G72:G78)</f>
        <v>875</v>
      </c>
      <c r="H71" s="42">
        <f t="shared" ref="H71" si="13">SUM(H72:H78)</f>
        <v>0</v>
      </c>
      <c r="I71" s="42">
        <f t="shared" si="2"/>
        <v>875</v>
      </c>
      <c r="J71" s="84"/>
      <c r="K71" s="84"/>
      <c r="L71" s="84"/>
      <c r="M71" s="84"/>
    </row>
    <row r="72" spans="1:13" ht="13.5" customHeight="1">
      <c r="A72" s="20" t="s">
        <v>124</v>
      </c>
      <c r="B72" s="11" t="s">
        <v>12</v>
      </c>
      <c r="C72" s="19" t="s">
        <v>16</v>
      </c>
      <c r="D72" s="19" t="s">
        <v>28</v>
      </c>
      <c r="E72" s="19" t="s">
        <v>125</v>
      </c>
      <c r="F72" s="19" t="s">
        <v>18</v>
      </c>
      <c r="G72" s="37"/>
      <c r="H72" s="37"/>
      <c r="I72" s="37">
        <f t="shared" si="2"/>
        <v>0</v>
      </c>
      <c r="J72" s="39"/>
      <c r="K72" s="39"/>
      <c r="L72" s="39"/>
      <c r="M72" s="39"/>
    </row>
    <row r="73" spans="1:13">
      <c r="A73" s="24" t="s">
        <v>23</v>
      </c>
      <c r="B73" s="11" t="s">
        <v>12</v>
      </c>
      <c r="C73" s="19" t="s">
        <v>16</v>
      </c>
      <c r="D73" s="19" t="s">
        <v>28</v>
      </c>
      <c r="E73" s="23">
        <v>3380000</v>
      </c>
      <c r="F73" s="19" t="s">
        <v>24</v>
      </c>
      <c r="G73" s="37">
        <f>300+100</f>
        <v>400</v>
      </c>
      <c r="H73" s="37"/>
      <c r="I73" s="37">
        <f t="shared" si="2"/>
        <v>400</v>
      </c>
      <c r="J73" s="39"/>
      <c r="K73" s="39"/>
      <c r="L73" s="39"/>
      <c r="M73" s="39"/>
    </row>
    <row r="74" spans="1:13" ht="15" customHeight="1">
      <c r="A74" s="18" t="s">
        <v>118</v>
      </c>
      <c r="B74" s="11" t="s">
        <v>12</v>
      </c>
      <c r="C74" s="19" t="s">
        <v>16</v>
      </c>
      <c r="D74" s="19" t="s">
        <v>28</v>
      </c>
      <c r="E74" s="19" t="s">
        <v>119</v>
      </c>
      <c r="F74" s="19" t="s">
        <v>18</v>
      </c>
      <c r="G74" s="37"/>
      <c r="H74" s="37"/>
      <c r="I74" s="37">
        <f t="shared" si="2"/>
        <v>0</v>
      </c>
      <c r="J74" s="39"/>
      <c r="K74" s="39"/>
      <c r="L74" s="39"/>
      <c r="M74" s="39"/>
    </row>
    <row r="75" spans="1:13" ht="13.5" customHeight="1">
      <c r="A75" s="20" t="s">
        <v>120</v>
      </c>
      <c r="B75" s="11" t="s">
        <v>12</v>
      </c>
      <c r="C75" s="19" t="s">
        <v>16</v>
      </c>
      <c r="D75" s="19" t="s">
        <v>28</v>
      </c>
      <c r="E75" s="19" t="s">
        <v>121</v>
      </c>
      <c r="F75" s="19" t="s">
        <v>18</v>
      </c>
      <c r="G75" s="37"/>
      <c r="H75" s="37"/>
      <c r="I75" s="37">
        <f t="shared" si="2"/>
        <v>0</v>
      </c>
      <c r="J75" s="39"/>
      <c r="K75" s="39"/>
      <c r="L75" s="39"/>
      <c r="M75" s="39"/>
    </row>
    <row r="76" spans="1:13">
      <c r="A76" s="24" t="s">
        <v>23</v>
      </c>
      <c r="B76" s="11" t="s">
        <v>12</v>
      </c>
      <c r="C76" s="19" t="s">
        <v>16</v>
      </c>
      <c r="D76" s="19" t="s">
        <v>28</v>
      </c>
      <c r="E76" s="23" t="s">
        <v>121</v>
      </c>
      <c r="F76" s="19" t="s">
        <v>24</v>
      </c>
      <c r="G76" s="37">
        <v>400</v>
      </c>
      <c r="H76" s="37"/>
      <c r="I76" s="37">
        <f t="shared" si="2"/>
        <v>400</v>
      </c>
      <c r="J76" s="39"/>
      <c r="K76" s="39"/>
      <c r="L76" s="39"/>
      <c r="M76" s="39"/>
    </row>
    <row r="77" spans="1:13" ht="13.5" customHeight="1">
      <c r="A77" s="20" t="s">
        <v>184</v>
      </c>
      <c r="B77" s="11" t="s">
        <v>12</v>
      </c>
      <c r="C77" s="19" t="s">
        <v>16</v>
      </c>
      <c r="D77" s="19" t="s">
        <v>28</v>
      </c>
      <c r="E77" s="19" t="s">
        <v>185</v>
      </c>
      <c r="F77" s="19" t="s">
        <v>18</v>
      </c>
      <c r="G77" s="37"/>
      <c r="H77" s="37"/>
      <c r="I77" s="37">
        <f t="shared" si="2"/>
        <v>0</v>
      </c>
      <c r="J77" s="39"/>
      <c r="K77" s="39"/>
      <c r="L77" s="39"/>
      <c r="M77" s="39"/>
    </row>
    <row r="78" spans="1:13">
      <c r="A78" s="24" t="s">
        <v>23</v>
      </c>
      <c r="B78" s="11" t="s">
        <v>12</v>
      </c>
      <c r="C78" s="19" t="s">
        <v>16</v>
      </c>
      <c r="D78" s="19" t="s">
        <v>28</v>
      </c>
      <c r="E78" s="23">
        <v>3400400</v>
      </c>
      <c r="F78" s="19" t="s">
        <v>24</v>
      </c>
      <c r="G78" s="37">
        <v>75</v>
      </c>
      <c r="H78" s="37"/>
      <c r="I78" s="37">
        <f t="shared" ref="I78:I141" si="14">G78+H78</f>
        <v>75</v>
      </c>
      <c r="J78" s="39"/>
      <c r="K78" s="39"/>
      <c r="L78" s="39"/>
      <c r="M78" s="39"/>
    </row>
    <row r="79" spans="1:13" s="9" customFormat="1" ht="21" customHeight="1">
      <c r="A79" s="15" t="s">
        <v>55</v>
      </c>
      <c r="B79" s="8" t="s">
        <v>12</v>
      </c>
      <c r="C79" s="16" t="s">
        <v>56</v>
      </c>
      <c r="D79" s="16" t="s">
        <v>14</v>
      </c>
      <c r="E79" s="16"/>
      <c r="F79" s="16"/>
      <c r="G79" s="35">
        <f>G80+G102+G123</f>
        <v>20099.5</v>
      </c>
      <c r="H79" s="35">
        <f t="shared" ref="H79" si="15">H80+H102+H123</f>
        <v>263.96299999999997</v>
      </c>
      <c r="I79" s="35">
        <f t="shared" si="14"/>
        <v>20363.463</v>
      </c>
      <c r="J79" s="85"/>
      <c r="K79" s="85"/>
      <c r="L79" s="85"/>
      <c r="M79" s="85"/>
    </row>
    <row r="80" spans="1:13" s="9" customFormat="1">
      <c r="A80" s="15" t="s">
        <v>57</v>
      </c>
      <c r="B80" s="8" t="s">
        <v>12</v>
      </c>
      <c r="C80" s="16" t="s">
        <v>56</v>
      </c>
      <c r="D80" s="16" t="s">
        <v>13</v>
      </c>
      <c r="E80" s="16" t="s">
        <v>17</v>
      </c>
      <c r="F80" s="16" t="s">
        <v>18</v>
      </c>
      <c r="G80" s="35">
        <f>SUM(G81:G101)</f>
        <v>9135.77</v>
      </c>
      <c r="H80" s="35">
        <f t="shared" ref="H80" si="16">SUM(H81:H101)</f>
        <v>340</v>
      </c>
      <c r="I80" s="35">
        <f t="shared" si="14"/>
        <v>9475.77</v>
      </c>
      <c r="J80" s="85"/>
      <c r="K80" s="85"/>
      <c r="L80" s="85"/>
      <c r="M80" s="85"/>
    </row>
    <row r="81" spans="1:13" s="9" customFormat="1" ht="25.5">
      <c r="A81" s="25" t="s">
        <v>152</v>
      </c>
      <c r="B81" s="11" t="s">
        <v>12</v>
      </c>
      <c r="C81" s="19" t="s">
        <v>56</v>
      </c>
      <c r="D81" s="19" t="s">
        <v>13</v>
      </c>
      <c r="E81" s="19" t="s">
        <v>154</v>
      </c>
      <c r="F81" s="19" t="s">
        <v>18</v>
      </c>
      <c r="G81" s="43"/>
      <c r="H81" s="43"/>
      <c r="I81" s="43">
        <f t="shared" si="14"/>
        <v>0</v>
      </c>
      <c r="J81" s="86"/>
      <c r="K81" s="86"/>
      <c r="L81" s="86"/>
      <c r="M81" s="86"/>
    </row>
    <row r="82" spans="1:13" s="9" customFormat="1" ht="33.75">
      <c r="A82" s="26" t="s">
        <v>169</v>
      </c>
      <c r="B82" s="11" t="s">
        <v>12</v>
      </c>
      <c r="C82" s="19" t="s">
        <v>56</v>
      </c>
      <c r="D82" s="19" t="s">
        <v>13</v>
      </c>
      <c r="E82" s="19" t="s">
        <v>167</v>
      </c>
      <c r="F82" s="19" t="s">
        <v>18</v>
      </c>
      <c r="G82" s="43"/>
      <c r="H82" s="43"/>
      <c r="I82" s="43">
        <f t="shared" si="14"/>
        <v>0</v>
      </c>
      <c r="J82" s="86"/>
      <c r="K82" s="86"/>
      <c r="L82" s="86"/>
      <c r="M82" s="86"/>
    </row>
    <row r="83" spans="1:13" s="9" customFormat="1" ht="33.75">
      <c r="A83" s="48" t="s">
        <v>168</v>
      </c>
      <c r="B83" s="11" t="s">
        <v>12</v>
      </c>
      <c r="C83" s="19" t="s">
        <v>56</v>
      </c>
      <c r="D83" s="19" t="s">
        <v>13</v>
      </c>
      <c r="E83" s="19" t="s">
        <v>170</v>
      </c>
      <c r="F83" s="19" t="s">
        <v>18</v>
      </c>
      <c r="G83" s="43"/>
      <c r="H83" s="43"/>
      <c r="I83" s="43">
        <f t="shared" si="14"/>
        <v>0</v>
      </c>
      <c r="J83" s="86"/>
      <c r="K83" s="86"/>
      <c r="L83" s="86"/>
      <c r="M83" s="86"/>
    </row>
    <row r="84" spans="1:13" s="9" customFormat="1">
      <c r="A84" s="24" t="s">
        <v>65</v>
      </c>
      <c r="B84" s="11" t="s">
        <v>12</v>
      </c>
      <c r="C84" s="19" t="s">
        <v>56</v>
      </c>
      <c r="D84" s="19" t="s">
        <v>13</v>
      </c>
      <c r="E84" s="19" t="s">
        <v>170</v>
      </c>
      <c r="F84" s="19" t="s">
        <v>66</v>
      </c>
      <c r="G84" s="74">
        <v>905.93020000000001</v>
      </c>
      <c r="H84" s="74"/>
      <c r="I84" s="74">
        <f t="shared" si="14"/>
        <v>905.93020000000001</v>
      </c>
      <c r="J84" s="87"/>
      <c r="K84" s="87"/>
      <c r="L84" s="87"/>
      <c r="M84" s="87"/>
    </row>
    <row r="85" spans="1:13" s="9" customFormat="1" ht="22.5">
      <c r="A85" s="26" t="s">
        <v>153</v>
      </c>
      <c r="B85" s="11" t="s">
        <v>12</v>
      </c>
      <c r="C85" s="19" t="s">
        <v>56</v>
      </c>
      <c r="D85" s="19" t="s">
        <v>13</v>
      </c>
      <c r="E85" s="19" t="s">
        <v>155</v>
      </c>
      <c r="F85" s="19" t="s">
        <v>18</v>
      </c>
      <c r="G85" s="43"/>
      <c r="H85" s="43"/>
      <c r="I85" s="43">
        <f t="shared" si="14"/>
        <v>0</v>
      </c>
      <c r="J85" s="86"/>
      <c r="K85" s="86"/>
      <c r="L85" s="86"/>
      <c r="M85" s="86"/>
    </row>
    <row r="86" spans="1:13" s="94" customFormat="1" ht="33.75" customHeight="1">
      <c r="A86" s="90" t="s">
        <v>171</v>
      </c>
      <c r="B86" s="91" t="s">
        <v>12</v>
      </c>
      <c r="C86" s="91" t="s">
        <v>56</v>
      </c>
      <c r="D86" s="91" t="s">
        <v>13</v>
      </c>
      <c r="E86" s="91" t="s">
        <v>174</v>
      </c>
      <c r="F86" s="91" t="s">
        <v>18</v>
      </c>
      <c r="G86" s="92"/>
      <c r="H86" s="92"/>
      <c r="I86" s="92">
        <f t="shared" si="14"/>
        <v>0</v>
      </c>
      <c r="J86" s="93"/>
      <c r="K86" s="93"/>
      <c r="L86" s="93"/>
      <c r="M86" s="93"/>
    </row>
    <row r="87" spans="1:13" s="94" customFormat="1">
      <c r="A87" s="95" t="s">
        <v>172</v>
      </c>
      <c r="B87" s="91" t="s">
        <v>12</v>
      </c>
      <c r="C87" s="91" t="s">
        <v>56</v>
      </c>
      <c r="D87" s="91" t="s">
        <v>13</v>
      </c>
      <c r="E87" s="91" t="s">
        <v>174</v>
      </c>
      <c r="F87" s="91" t="s">
        <v>66</v>
      </c>
      <c r="G87" s="96">
        <v>590.60519999999997</v>
      </c>
      <c r="H87" s="96">
        <v>-193.28100000000001</v>
      </c>
      <c r="I87" s="96">
        <f t="shared" si="14"/>
        <v>397.32419999999996</v>
      </c>
      <c r="J87" s="97"/>
      <c r="K87" s="97"/>
      <c r="L87" s="97"/>
      <c r="M87" s="97"/>
    </row>
    <row r="88" spans="1:13" s="94" customFormat="1">
      <c r="A88" s="95" t="s">
        <v>173</v>
      </c>
      <c r="B88" s="91" t="s">
        <v>12</v>
      </c>
      <c r="C88" s="91" t="s">
        <v>56</v>
      </c>
      <c r="D88" s="91" t="s">
        <v>13</v>
      </c>
      <c r="E88" s="91" t="s">
        <v>174</v>
      </c>
      <c r="F88" s="91" t="s">
        <v>66</v>
      </c>
      <c r="G88" s="96">
        <f>1800+170.282+0.0036</f>
        <v>1970.2855999999999</v>
      </c>
      <c r="H88" s="96">
        <v>-3.5999999999999999E-3</v>
      </c>
      <c r="I88" s="92">
        <f t="shared" si="14"/>
        <v>1970.2819999999999</v>
      </c>
      <c r="J88" s="93"/>
      <c r="K88" s="93"/>
      <c r="L88" s="93"/>
      <c r="M88" s="93"/>
    </row>
    <row r="89" spans="1:13" s="100" customFormat="1" ht="25.5">
      <c r="A89" s="98" t="s">
        <v>135</v>
      </c>
      <c r="B89" s="91" t="s">
        <v>12</v>
      </c>
      <c r="C89" s="91" t="s">
        <v>56</v>
      </c>
      <c r="D89" s="91" t="s">
        <v>43</v>
      </c>
      <c r="E89" s="99">
        <v>1020102</v>
      </c>
      <c r="F89" s="91" t="s">
        <v>18</v>
      </c>
      <c r="G89" s="92"/>
      <c r="H89" s="92"/>
      <c r="I89" s="92">
        <f t="shared" si="14"/>
        <v>0</v>
      </c>
      <c r="J89" s="93"/>
      <c r="K89" s="93"/>
      <c r="L89" s="93"/>
      <c r="M89" s="93"/>
    </row>
    <row r="90" spans="1:13" s="100" customFormat="1">
      <c r="A90" s="95" t="s">
        <v>172</v>
      </c>
      <c r="B90" s="91" t="s">
        <v>12</v>
      </c>
      <c r="C90" s="91" t="s">
        <v>56</v>
      </c>
      <c r="D90" s="91" t="s">
        <v>43</v>
      </c>
      <c r="E90" s="99">
        <v>1020102</v>
      </c>
      <c r="F90" s="91" t="s">
        <v>66</v>
      </c>
      <c r="G90" s="92">
        <v>0</v>
      </c>
      <c r="H90" s="92">
        <v>193.28100000000001</v>
      </c>
      <c r="I90" s="92">
        <f t="shared" si="14"/>
        <v>193.28100000000001</v>
      </c>
      <c r="J90" s="93"/>
      <c r="K90" s="93"/>
      <c r="L90" s="93"/>
      <c r="M90" s="93"/>
    </row>
    <row r="91" spans="1:13" s="94" customFormat="1" hidden="1">
      <c r="A91" s="95"/>
      <c r="B91" s="91"/>
      <c r="C91" s="91"/>
      <c r="D91" s="91"/>
      <c r="E91" s="91"/>
      <c r="F91" s="91"/>
      <c r="G91" s="96"/>
      <c r="H91" s="96"/>
      <c r="I91" s="96">
        <f t="shared" si="14"/>
        <v>0</v>
      </c>
      <c r="J91" s="97"/>
      <c r="K91" s="97"/>
      <c r="L91" s="97"/>
      <c r="M91" s="97"/>
    </row>
    <row r="92" spans="1:13" s="100" customFormat="1">
      <c r="A92" s="98" t="s">
        <v>58</v>
      </c>
      <c r="B92" s="91" t="s">
        <v>12</v>
      </c>
      <c r="C92" s="91" t="s">
        <v>56</v>
      </c>
      <c r="D92" s="91" t="s">
        <v>13</v>
      </c>
      <c r="E92" s="91" t="s">
        <v>59</v>
      </c>
      <c r="F92" s="91" t="s">
        <v>18</v>
      </c>
      <c r="G92" s="92"/>
      <c r="H92" s="92"/>
      <c r="I92" s="92">
        <f t="shared" si="14"/>
        <v>0</v>
      </c>
      <c r="J92" s="93"/>
      <c r="K92" s="93"/>
      <c r="L92" s="93"/>
      <c r="M92" s="93"/>
    </row>
    <row r="93" spans="1:13" s="100" customFormat="1" ht="22.5">
      <c r="A93" s="101" t="s">
        <v>60</v>
      </c>
      <c r="B93" s="91" t="s">
        <v>12</v>
      </c>
      <c r="C93" s="91" t="s">
        <v>56</v>
      </c>
      <c r="D93" s="91" t="s">
        <v>13</v>
      </c>
      <c r="E93" s="91" t="s">
        <v>61</v>
      </c>
      <c r="F93" s="102" t="s">
        <v>18</v>
      </c>
      <c r="G93" s="92"/>
      <c r="H93" s="92"/>
      <c r="I93" s="92">
        <f t="shared" si="14"/>
        <v>0</v>
      </c>
      <c r="J93" s="93"/>
      <c r="K93" s="93"/>
      <c r="L93" s="93"/>
      <c r="M93" s="93"/>
    </row>
    <row r="94" spans="1:13" s="100" customFormat="1">
      <c r="A94" s="95" t="s">
        <v>23</v>
      </c>
      <c r="B94" s="91" t="s">
        <v>12</v>
      </c>
      <c r="C94" s="91" t="s">
        <v>56</v>
      </c>
      <c r="D94" s="91" t="s">
        <v>13</v>
      </c>
      <c r="E94" s="91" t="s">
        <v>61</v>
      </c>
      <c r="F94" s="102" t="s">
        <v>24</v>
      </c>
      <c r="G94" s="92">
        <f>660+1200</f>
        <v>1860</v>
      </c>
      <c r="H94" s="92"/>
      <c r="I94" s="92">
        <f t="shared" si="14"/>
        <v>1860</v>
      </c>
      <c r="J94" s="93"/>
      <c r="K94" s="93"/>
      <c r="L94" s="93"/>
      <c r="M94" s="93"/>
    </row>
    <row r="95" spans="1:13" s="100" customFormat="1">
      <c r="A95" s="101" t="s">
        <v>62</v>
      </c>
      <c r="B95" s="91" t="s">
        <v>12</v>
      </c>
      <c r="C95" s="91" t="s">
        <v>56</v>
      </c>
      <c r="D95" s="91" t="s">
        <v>13</v>
      </c>
      <c r="E95" s="91" t="s">
        <v>63</v>
      </c>
      <c r="F95" s="91" t="s">
        <v>18</v>
      </c>
      <c r="G95" s="92"/>
      <c r="H95" s="92"/>
      <c r="I95" s="92">
        <f t="shared" si="14"/>
        <v>0</v>
      </c>
      <c r="J95" s="93"/>
      <c r="K95" s="93"/>
      <c r="L95" s="93"/>
      <c r="M95" s="93"/>
    </row>
    <row r="96" spans="1:13" s="100" customFormat="1">
      <c r="A96" s="95" t="s">
        <v>23</v>
      </c>
      <c r="B96" s="91" t="s">
        <v>12</v>
      </c>
      <c r="C96" s="91" t="s">
        <v>56</v>
      </c>
      <c r="D96" s="91" t="s">
        <v>13</v>
      </c>
      <c r="E96" s="91" t="s">
        <v>63</v>
      </c>
      <c r="F96" s="91" t="s">
        <v>24</v>
      </c>
      <c r="G96" s="92">
        <f>650-200</f>
        <v>450</v>
      </c>
      <c r="H96" s="92">
        <v>340</v>
      </c>
      <c r="I96" s="92">
        <f t="shared" si="14"/>
        <v>790</v>
      </c>
      <c r="J96" s="93"/>
      <c r="K96" s="93"/>
      <c r="L96" s="93"/>
      <c r="M96" s="93"/>
    </row>
    <row r="97" spans="1:13" s="100" customFormat="1">
      <c r="A97" s="98" t="s">
        <v>53</v>
      </c>
      <c r="B97" s="91" t="s">
        <v>12</v>
      </c>
      <c r="C97" s="91" t="s">
        <v>56</v>
      </c>
      <c r="D97" s="91" t="s">
        <v>13</v>
      </c>
      <c r="E97" s="99">
        <v>7950000</v>
      </c>
      <c r="F97" s="91" t="s">
        <v>18</v>
      </c>
      <c r="G97" s="92"/>
      <c r="H97" s="92"/>
      <c r="I97" s="92">
        <f t="shared" si="14"/>
        <v>0</v>
      </c>
      <c r="J97" s="93"/>
      <c r="K97" s="93"/>
      <c r="L97" s="93"/>
      <c r="M97" s="93"/>
    </row>
    <row r="98" spans="1:13" s="100" customFormat="1" ht="33" customHeight="1">
      <c r="A98" s="90" t="s">
        <v>176</v>
      </c>
      <c r="B98" s="91" t="s">
        <v>12</v>
      </c>
      <c r="C98" s="91" t="s">
        <v>56</v>
      </c>
      <c r="D98" s="91" t="s">
        <v>13</v>
      </c>
      <c r="E98" s="91" t="s">
        <v>108</v>
      </c>
      <c r="F98" s="91" t="s">
        <v>18</v>
      </c>
      <c r="G98" s="92"/>
      <c r="H98" s="92"/>
      <c r="I98" s="92">
        <f t="shared" si="14"/>
        <v>0</v>
      </c>
      <c r="J98" s="93"/>
      <c r="K98" s="93"/>
      <c r="L98" s="93"/>
      <c r="M98" s="93"/>
    </row>
    <row r="99" spans="1:13" s="100" customFormat="1">
      <c r="A99" s="95" t="s">
        <v>65</v>
      </c>
      <c r="B99" s="91" t="s">
        <v>12</v>
      </c>
      <c r="C99" s="91" t="s">
        <v>56</v>
      </c>
      <c r="D99" s="91" t="s">
        <v>13</v>
      </c>
      <c r="E99" s="91" t="s">
        <v>108</v>
      </c>
      <c r="F99" s="91" t="s">
        <v>66</v>
      </c>
      <c r="G99" s="92">
        <f>2300+358.949</f>
        <v>2658.9490000000001</v>
      </c>
      <c r="H99" s="96">
        <v>3.5999999999999999E-3</v>
      </c>
      <c r="I99" s="96">
        <f t="shared" si="14"/>
        <v>2658.9526000000001</v>
      </c>
      <c r="J99" s="93"/>
      <c r="K99" s="93"/>
      <c r="L99" s="93"/>
      <c r="M99" s="93"/>
    </row>
    <row r="100" spans="1:13" s="100" customFormat="1" ht="33.75">
      <c r="A100" s="103" t="s">
        <v>179</v>
      </c>
      <c r="B100" s="91" t="s">
        <v>12</v>
      </c>
      <c r="C100" s="91" t="s">
        <v>56</v>
      </c>
      <c r="D100" s="91" t="s">
        <v>13</v>
      </c>
      <c r="E100" s="91" t="s">
        <v>186</v>
      </c>
      <c r="F100" s="91" t="s">
        <v>18</v>
      </c>
      <c r="G100" s="92"/>
      <c r="H100" s="92"/>
      <c r="I100" s="92">
        <f t="shared" si="14"/>
        <v>0</v>
      </c>
      <c r="J100" s="93"/>
      <c r="K100" s="93"/>
      <c r="L100" s="93"/>
      <c r="M100" s="93"/>
    </row>
    <row r="101" spans="1:13" s="100" customFormat="1">
      <c r="A101" s="95" t="s">
        <v>23</v>
      </c>
      <c r="B101" s="91" t="s">
        <v>12</v>
      </c>
      <c r="C101" s="91" t="s">
        <v>56</v>
      </c>
      <c r="D101" s="91" t="s">
        <v>13</v>
      </c>
      <c r="E101" s="91" t="s">
        <v>186</v>
      </c>
      <c r="F101" s="91" t="s">
        <v>24</v>
      </c>
      <c r="G101" s="92">
        <v>700</v>
      </c>
      <c r="H101" s="92"/>
      <c r="I101" s="92">
        <f t="shared" si="14"/>
        <v>700</v>
      </c>
      <c r="J101" s="93"/>
      <c r="K101" s="93"/>
      <c r="L101" s="93"/>
      <c r="M101" s="93"/>
    </row>
    <row r="102" spans="1:13" s="9" customFormat="1">
      <c r="A102" s="28" t="s">
        <v>64</v>
      </c>
      <c r="B102" s="8" t="s">
        <v>12</v>
      </c>
      <c r="C102" s="16" t="s">
        <v>56</v>
      </c>
      <c r="D102" s="16" t="s">
        <v>43</v>
      </c>
      <c r="E102" s="16" t="s">
        <v>17</v>
      </c>
      <c r="F102" s="16" t="s">
        <v>18</v>
      </c>
      <c r="G102" s="35">
        <f>SUM(G103:G122)</f>
        <v>7651.2999999999993</v>
      </c>
      <c r="H102" s="35">
        <f t="shared" ref="H102" si="17">SUM(H103:H122)</f>
        <v>-76.037000000000006</v>
      </c>
      <c r="I102" s="35">
        <f t="shared" si="14"/>
        <v>7575.262999999999</v>
      </c>
      <c r="J102" s="85"/>
      <c r="K102" s="85"/>
      <c r="L102" s="85"/>
      <c r="M102" s="85"/>
    </row>
    <row r="103" spans="1:13" ht="25.5" hidden="1">
      <c r="A103" s="25" t="s">
        <v>135</v>
      </c>
      <c r="B103" s="11" t="s">
        <v>12</v>
      </c>
      <c r="C103" s="19" t="s">
        <v>56</v>
      </c>
      <c r="D103" s="19" t="s">
        <v>43</v>
      </c>
      <c r="E103" s="23">
        <v>1020102</v>
      </c>
      <c r="F103" s="19" t="s">
        <v>18</v>
      </c>
      <c r="G103" s="43"/>
      <c r="H103" s="43"/>
      <c r="I103" s="43">
        <f t="shared" si="14"/>
        <v>0</v>
      </c>
      <c r="J103" s="86"/>
      <c r="K103" s="86"/>
      <c r="L103" s="86"/>
      <c r="M103" s="86"/>
    </row>
    <row r="104" spans="1:13" hidden="1">
      <c r="A104" s="24" t="s">
        <v>65</v>
      </c>
      <c r="B104" s="11" t="s">
        <v>12</v>
      </c>
      <c r="C104" s="19" t="s">
        <v>56</v>
      </c>
      <c r="D104" s="19" t="s">
        <v>43</v>
      </c>
      <c r="E104" s="23">
        <v>1020102</v>
      </c>
      <c r="F104" s="19" t="s">
        <v>66</v>
      </c>
      <c r="G104" s="43"/>
      <c r="H104" s="43"/>
      <c r="I104" s="43">
        <f t="shared" si="14"/>
        <v>0</v>
      </c>
      <c r="J104" s="86"/>
      <c r="K104" s="86"/>
      <c r="L104" s="86"/>
      <c r="M104" s="86"/>
    </row>
    <row r="105" spans="1:13" hidden="1">
      <c r="A105" s="25" t="s">
        <v>67</v>
      </c>
      <c r="B105" s="11" t="s">
        <v>12</v>
      </c>
      <c r="C105" s="19" t="s">
        <v>56</v>
      </c>
      <c r="D105" s="19" t="s">
        <v>43</v>
      </c>
      <c r="E105" s="19" t="s">
        <v>68</v>
      </c>
      <c r="F105" s="19" t="s">
        <v>18</v>
      </c>
      <c r="G105" s="43"/>
      <c r="H105" s="43"/>
      <c r="I105" s="43">
        <f t="shared" si="14"/>
        <v>0</v>
      </c>
      <c r="J105" s="86"/>
      <c r="K105" s="86"/>
      <c r="L105" s="86"/>
      <c r="M105" s="86"/>
    </row>
    <row r="106" spans="1:13" ht="22.5" hidden="1">
      <c r="A106" s="26" t="s">
        <v>69</v>
      </c>
      <c r="B106" s="11" t="s">
        <v>12</v>
      </c>
      <c r="C106" s="19" t="s">
        <v>56</v>
      </c>
      <c r="D106" s="19" t="s">
        <v>43</v>
      </c>
      <c r="E106" s="19" t="s">
        <v>70</v>
      </c>
      <c r="F106" s="19" t="s">
        <v>18</v>
      </c>
      <c r="G106" s="43"/>
      <c r="H106" s="43"/>
      <c r="I106" s="43">
        <f t="shared" si="14"/>
        <v>0</v>
      </c>
      <c r="J106" s="86"/>
      <c r="K106" s="86"/>
      <c r="L106" s="86"/>
      <c r="M106" s="86"/>
    </row>
    <row r="107" spans="1:13" hidden="1">
      <c r="A107" s="24" t="s">
        <v>71</v>
      </c>
      <c r="B107" s="11" t="s">
        <v>12</v>
      </c>
      <c r="C107" s="19" t="s">
        <v>56</v>
      </c>
      <c r="D107" s="19" t="s">
        <v>43</v>
      </c>
      <c r="E107" s="19" t="s">
        <v>70</v>
      </c>
      <c r="F107" s="19" t="s">
        <v>12</v>
      </c>
      <c r="G107" s="43"/>
      <c r="H107" s="43"/>
      <c r="I107" s="43">
        <f t="shared" si="14"/>
        <v>0</v>
      </c>
      <c r="J107" s="86"/>
      <c r="K107" s="86"/>
      <c r="L107" s="86"/>
      <c r="M107" s="86"/>
    </row>
    <row r="108" spans="1:13" ht="24.75" hidden="1" customHeight="1">
      <c r="A108" s="26" t="s">
        <v>72</v>
      </c>
      <c r="B108" s="11" t="s">
        <v>12</v>
      </c>
      <c r="C108" s="19" t="s">
        <v>56</v>
      </c>
      <c r="D108" s="19" t="s">
        <v>43</v>
      </c>
      <c r="E108" s="19" t="s">
        <v>73</v>
      </c>
      <c r="F108" s="19" t="s">
        <v>18</v>
      </c>
      <c r="G108" s="43"/>
      <c r="H108" s="43"/>
      <c r="I108" s="43">
        <f t="shared" si="14"/>
        <v>0</v>
      </c>
      <c r="J108" s="86"/>
      <c r="K108" s="86"/>
      <c r="L108" s="86"/>
      <c r="M108" s="86"/>
    </row>
    <row r="109" spans="1:13" hidden="1">
      <c r="A109" s="24" t="s">
        <v>71</v>
      </c>
      <c r="B109" s="11" t="s">
        <v>12</v>
      </c>
      <c r="C109" s="19" t="s">
        <v>56</v>
      </c>
      <c r="D109" s="19" t="s">
        <v>43</v>
      </c>
      <c r="E109" s="19" t="s">
        <v>73</v>
      </c>
      <c r="F109" s="19" t="s">
        <v>12</v>
      </c>
      <c r="G109" s="43"/>
      <c r="H109" s="43"/>
      <c r="I109" s="43">
        <f t="shared" si="14"/>
        <v>0</v>
      </c>
      <c r="J109" s="86"/>
      <c r="K109" s="86"/>
      <c r="L109" s="86"/>
      <c r="M109" s="86"/>
    </row>
    <row r="110" spans="1:13">
      <c r="A110" s="26" t="s">
        <v>74</v>
      </c>
      <c r="B110" s="11" t="s">
        <v>12</v>
      </c>
      <c r="C110" s="19" t="s">
        <v>56</v>
      </c>
      <c r="D110" s="19" t="s">
        <v>43</v>
      </c>
      <c r="E110" s="19" t="s">
        <v>75</v>
      </c>
      <c r="F110" s="19" t="s">
        <v>18</v>
      </c>
      <c r="G110" s="43"/>
      <c r="H110" s="43"/>
      <c r="I110" s="43">
        <f t="shared" si="14"/>
        <v>0</v>
      </c>
      <c r="J110" s="86"/>
      <c r="K110" s="86"/>
      <c r="L110" s="86"/>
      <c r="M110" s="86"/>
    </row>
    <row r="111" spans="1:13">
      <c r="A111" s="24" t="s">
        <v>23</v>
      </c>
      <c r="B111" s="11" t="s">
        <v>12</v>
      </c>
      <c r="C111" s="19" t="s">
        <v>56</v>
      </c>
      <c r="D111" s="19" t="s">
        <v>43</v>
      </c>
      <c r="E111" s="19" t="s">
        <v>75</v>
      </c>
      <c r="F111" s="19" t="s">
        <v>24</v>
      </c>
      <c r="G111" s="43">
        <f>1970+2500+200</f>
        <v>4670</v>
      </c>
      <c r="H111" s="43"/>
      <c r="I111" s="43">
        <f t="shared" si="14"/>
        <v>4670</v>
      </c>
      <c r="J111" s="86"/>
      <c r="K111" s="86"/>
      <c r="L111" s="86"/>
      <c r="M111" s="86"/>
    </row>
    <row r="112" spans="1:13">
      <c r="A112" s="26" t="s">
        <v>188</v>
      </c>
      <c r="B112" s="11" t="s">
        <v>12</v>
      </c>
      <c r="C112" s="19" t="s">
        <v>56</v>
      </c>
      <c r="D112" s="19" t="s">
        <v>43</v>
      </c>
      <c r="E112" s="19" t="s">
        <v>187</v>
      </c>
      <c r="F112" s="19" t="s">
        <v>18</v>
      </c>
      <c r="G112" s="43"/>
      <c r="H112" s="43"/>
      <c r="I112" s="43">
        <f t="shared" si="14"/>
        <v>0</v>
      </c>
      <c r="J112" s="86"/>
      <c r="K112" s="86"/>
      <c r="L112" s="86"/>
      <c r="M112" s="86"/>
    </row>
    <row r="113" spans="1:13" s="56" customFormat="1" ht="22.5">
      <c r="A113" s="48" t="s">
        <v>191</v>
      </c>
      <c r="B113" s="53" t="s">
        <v>12</v>
      </c>
      <c r="C113" s="54" t="s">
        <v>56</v>
      </c>
      <c r="D113" s="54" t="s">
        <v>43</v>
      </c>
      <c r="E113" s="54" t="s">
        <v>189</v>
      </c>
      <c r="F113" s="54" t="s">
        <v>18</v>
      </c>
      <c r="G113" s="55"/>
      <c r="H113" s="55"/>
      <c r="I113" s="55">
        <f t="shared" si="14"/>
        <v>0</v>
      </c>
      <c r="J113" s="88"/>
      <c r="K113" s="88"/>
      <c r="L113" s="88"/>
      <c r="M113" s="88"/>
    </row>
    <row r="114" spans="1:13">
      <c r="A114" s="24" t="s">
        <v>71</v>
      </c>
      <c r="B114" s="11" t="s">
        <v>12</v>
      </c>
      <c r="C114" s="19" t="s">
        <v>56</v>
      </c>
      <c r="D114" s="19" t="s">
        <v>43</v>
      </c>
      <c r="E114" s="19" t="s">
        <v>189</v>
      </c>
      <c r="F114" s="19" t="s">
        <v>12</v>
      </c>
      <c r="G114" s="43">
        <v>374.4</v>
      </c>
      <c r="H114" s="43">
        <v>-76.037000000000006</v>
      </c>
      <c r="I114" s="43">
        <f t="shared" si="14"/>
        <v>298.36299999999994</v>
      </c>
      <c r="J114" s="86"/>
      <c r="K114" s="86"/>
      <c r="L114" s="86"/>
      <c r="M114" s="86"/>
    </row>
    <row r="115" spans="1:13" s="72" customFormat="1" ht="33" customHeight="1">
      <c r="A115" s="70" t="s">
        <v>192</v>
      </c>
      <c r="B115" s="53" t="s">
        <v>12</v>
      </c>
      <c r="C115" s="54" t="s">
        <v>56</v>
      </c>
      <c r="D115" s="54" t="s">
        <v>43</v>
      </c>
      <c r="E115" s="54" t="s">
        <v>190</v>
      </c>
      <c r="F115" s="54" t="s">
        <v>18</v>
      </c>
      <c r="G115" s="71"/>
      <c r="H115" s="71"/>
      <c r="I115" s="71">
        <f t="shared" si="14"/>
        <v>0</v>
      </c>
      <c r="J115" s="89"/>
      <c r="K115" s="89"/>
      <c r="L115" s="89"/>
      <c r="M115" s="89"/>
    </row>
    <row r="116" spans="1:13">
      <c r="A116" s="24" t="s">
        <v>71</v>
      </c>
      <c r="B116" s="11" t="s">
        <v>12</v>
      </c>
      <c r="C116" s="19" t="s">
        <v>56</v>
      </c>
      <c r="D116" s="19" t="s">
        <v>43</v>
      </c>
      <c r="E116" s="19" t="s">
        <v>190</v>
      </c>
      <c r="F116" s="19" t="s">
        <v>12</v>
      </c>
      <c r="G116" s="43">
        <v>126.9</v>
      </c>
      <c r="H116" s="43"/>
      <c r="I116" s="43">
        <f t="shared" si="14"/>
        <v>126.9</v>
      </c>
      <c r="J116" s="86"/>
      <c r="K116" s="86"/>
      <c r="L116" s="86"/>
      <c r="M116" s="86"/>
    </row>
    <row r="117" spans="1:13" hidden="1">
      <c r="A117" s="25" t="s">
        <v>110</v>
      </c>
      <c r="B117" s="11" t="s">
        <v>12</v>
      </c>
      <c r="C117" s="19" t="s">
        <v>56</v>
      </c>
      <c r="D117" s="19" t="s">
        <v>43</v>
      </c>
      <c r="E117" s="23">
        <v>5220000</v>
      </c>
      <c r="F117" s="19" t="s">
        <v>18</v>
      </c>
      <c r="G117" s="43"/>
      <c r="H117" s="43"/>
      <c r="I117" s="43">
        <f t="shared" si="14"/>
        <v>0</v>
      </c>
      <c r="J117" s="86"/>
      <c r="K117" s="86"/>
      <c r="L117" s="86"/>
      <c r="M117" s="86"/>
    </row>
    <row r="118" spans="1:13" hidden="1">
      <c r="A118" s="24" t="s">
        <v>23</v>
      </c>
      <c r="B118" s="11" t="s">
        <v>12</v>
      </c>
      <c r="C118" s="19" t="s">
        <v>56</v>
      </c>
      <c r="D118" s="19" t="s">
        <v>43</v>
      </c>
      <c r="E118" s="23">
        <v>5226800</v>
      </c>
      <c r="F118" s="19" t="s">
        <v>66</v>
      </c>
      <c r="G118" s="43"/>
      <c r="H118" s="43"/>
      <c r="I118" s="43">
        <f t="shared" si="14"/>
        <v>0</v>
      </c>
      <c r="J118" s="86"/>
      <c r="K118" s="86"/>
      <c r="L118" s="86"/>
      <c r="M118" s="86"/>
    </row>
    <row r="119" spans="1:13">
      <c r="A119" s="25" t="s">
        <v>53</v>
      </c>
      <c r="B119" s="11" t="s">
        <v>12</v>
      </c>
      <c r="C119" s="19" t="s">
        <v>56</v>
      </c>
      <c r="D119" s="19" t="s">
        <v>43</v>
      </c>
      <c r="E119" s="23">
        <v>7950000</v>
      </c>
      <c r="F119" s="19" t="s">
        <v>18</v>
      </c>
      <c r="G119" s="43"/>
      <c r="H119" s="43"/>
      <c r="I119" s="43">
        <f t="shared" si="14"/>
        <v>0</v>
      </c>
      <c r="J119" s="86"/>
      <c r="K119" s="86"/>
      <c r="L119" s="86"/>
      <c r="M119" s="86"/>
    </row>
    <row r="120" spans="1:13" ht="25.5" customHeight="1">
      <c r="A120" s="70" t="s">
        <v>196</v>
      </c>
      <c r="B120" s="11" t="s">
        <v>12</v>
      </c>
      <c r="C120" s="19" t="s">
        <v>56</v>
      </c>
      <c r="D120" s="19" t="s">
        <v>43</v>
      </c>
      <c r="E120" s="23">
        <v>7950000</v>
      </c>
      <c r="F120" s="19" t="s">
        <v>18</v>
      </c>
      <c r="G120" s="43"/>
      <c r="H120" s="43"/>
      <c r="I120" s="43">
        <f t="shared" si="14"/>
        <v>0</v>
      </c>
      <c r="J120" s="86"/>
      <c r="K120" s="86"/>
      <c r="L120" s="86"/>
      <c r="M120" s="86"/>
    </row>
    <row r="121" spans="1:13">
      <c r="A121" s="24" t="s">
        <v>23</v>
      </c>
      <c r="B121" s="11" t="s">
        <v>12</v>
      </c>
      <c r="C121" s="19" t="s">
        <v>56</v>
      </c>
      <c r="D121" s="19" t="s">
        <v>43</v>
      </c>
      <c r="E121" s="19" t="s">
        <v>109</v>
      </c>
      <c r="F121" s="19" t="s">
        <v>24</v>
      </c>
      <c r="G121" s="43">
        <f>1980+500</f>
        <v>2480</v>
      </c>
      <c r="H121" s="43"/>
      <c r="I121" s="43">
        <f t="shared" si="14"/>
        <v>2480</v>
      </c>
      <c r="J121" s="86"/>
      <c r="K121" s="86"/>
      <c r="L121" s="86"/>
      <c r="M121" s="86"/>
    </row>
    <row r="122" spans="1:13" hidden="1">
      <c r="A122" s="24" t="s">
        <v>23</v>
      </c>
      <c r="B122" s="11" t="s">
        <v>12</v>
      </c>
      <c r="C122" s="19" t="s">
        <v>56</v>
      </c>
      <c r="D122" s="19" t="s">
        <v>43</v>
      </c>
      <c r="E122" s="19" t="s">
        <v>126</v>
      </c>
      <c r="F122" s="19" t="s">
        <v>24</v>
      </c>
      <c r="G122" s="43"/>
      <c r="H122" s="43"/>
      <c r="I122" s="43">
        <f t="shared" si="14"/>
        <v>0</v>
      </c>
      <c r="J122" s="86"/>
      <c r="K122" s="86"/>
      <c r="L122" s="86"/>
      <c r="M122" s="86"/>
    </row>
    <row r="123" spans="1:13" s="9" customFormat="1">
      <c r="A123" s="28" t="s">
        <v>76</v>
      </c>
      <c r="B123" s="8" t="s">
        <v>12</v>
      </c>
      <c r="C123" s="29" t="s">
        <v>56</v>
      </c>
      <c r="D123" s="29" t="s">
        <v>45</v>
      </c>
      <c r="E123" s="29" t="s">
        <v>17</v>
      </c>
      <c r="F123" s="29" t="s">
        <v>18</v>
      </c>
      <c r="G123" s="35">
        <f>SUM(G124:G134)</f>
        <v>3312.43</v>
      </c>
      <c r="H123" s="35">
        <f t="shared" ref="H123" si="18">SUM(H124:H134)</f>
        <v>0</v>
      </c>
      <c r="I123" s="35">
        <f t="shared" si="14"/>
        <v>3312.43</v>
      </c>
      <c r="J123" s="85"/>
      <c r="K123" s="85"/>
      <c r="L123" s="85"/>
      <c r="M123" s="85"/>
    </row>
    <row r="124" spans="1:13" ht="17.25" hidden="1" customHeight="1">
      <c r="A124" s="10" t="s">
        <v>128</v>
      </c>
      <c r="B124" s="11" t="s">
        <v>12</v>
      </c>
      <c r="C124" s="11" t="s">
        <v>56</v>
      </c>
      <c r="D124" s="11" t="s">
        <v>45</v>
      </c>
      <c r="E124" s="11" t="s">
        <v>131</v>
      </c>
      <c r="F124" s="11" t="s">
        <v>18</v>
      </c>
      <c r="G124" s="41"/>
      <c r="H124" s="41"/>
      <c r="I124" s="41">
        <f t="shared" si="14"/>
        <v>0</v>
      </c>
      <c r="J124" s="83"/>
      <c r="K124" s="83"/>
      <c r="L124" s="83"/>
      <c r="M124" s="83"/>
    </row>
    <row r="125" spans="1:13" ht="24.75" hidden="1" customHeight="1">
      <c r="A125" s="12" t="s">
        <v>181</v>
      </c>
      <c r="B125" s="11" t="s">
        <v>12</v>
      </c>
      <c r="C125" s="11" t="s">
        <v>56</v>
      </c>
      <c r="D125" s="11" t="s">
        <v>45</v>
      </c>
      <c r="E125" s="11" t="s">
        <v>182</v>
      </c>
      <c r="F125" s="11" t="s">
        <v>18</v>
      </c>
      <c r="G125" s="41"/>
      <c r="H125" s="41"/>
      <c r="I125" s="41">
        <f t="shared" si="14"/>
        <v>0</v>
      </c>
      <c r="J125" s="83"/>
      <c r="K125" s="83"/>
      <c r="L125" s="83"/>
      <c r="M125" s="83"/>
    </row>
    <row r="126" spans="1:13" ht="14.25" hidden="1" customHeight="1">
      <c r="A126" s="13" t="s">
        <v>23</v>
      </c>
      <c r="B126" s="11" t="s">
        <v>12</v>
      </c>
      <c r="C126" s="11" t="s">
        <v>56</v>
      </c>
      <c r="D126" s="11" t="s">
        <v>45</v>
      </c>
      <c r="E126" s="11" t="s">
        <v>182</v>
      </c>
      <c r="F126" s="11" t="s">
        <v>24</v>
      </c>
      <c r="G126" s="37"/>
      <c r="H126" s="37"/>
      <c r="I126" s="37">
        <f t="shared" si="14"/>
        <v>0</v>
      </c>
      <c r="J126" s="39"/>
      <c r="K126" s="39"/>
      <c r="L126" s="39"/>
      <c r="M126" s="39"/>
    </row>
    <row r="127" spans="1:13">
      <c r="A127" s="25" t="s">
        <v>76</v>
      </c>
      <c r="B127" s="11" t="s">
        <v>12</v>
      </c>
      <c r="C127" s="11" t="s">
        <v>56</v>
      </c>
      <c r="D127" s="19" t="s">
        <v>45</v>
      </c>
      <c r="E127" s="11" t="s">
        <v>77</v>
      </c>
      <c r="F127" s="30" t="s">
        <v>18</v>
      </c>
      <c r="G127" s="41"/>
      <c r="H127" s="41"/>
      <c r="I127" s="41">
        <f t="shared" si="14"/>
        <v>0</v>
      </c>
      <c r="J127" s="83"/>
      <c r="K127" s="83"/>
      <c r="L127" s="83"/>
      <c r="M127" s="83"/>
    </row>
    <row r="128" spans="1:13">
      <c r="A128" s="26" t="s">
        <v>78</v>
      </c>
      <c r="B128" s="11" t="s">
        <v>12</v>
      </c>
      <c r="C128" s="19" t="s">
        <v>56</v>
      </c>
      <c r="D128" s="19" t="s">
        <v>45</v>
      </c>
      <c r="E128" s="19" t="s">
        <v>79</v>
      </c>
      <c r="F128" s="19" t="s">
        <v>18</v>
      </c>
      <c r="G128" s="43"/>
      <c r="H128" s="43"/>
      <c r="I128" s="43">
        <f t="shared" si="14"/>
        <v>0</v>
      </c>
      <c r="J128" s="86"/>
      <c r="K128" s="86"/>
      <c r="L128" s="86"/>
      <c r="M128" s="86"/>
    </row>
    <row r="129" spans="1:13">
      <c r="A129" s="24" t="s">
        <v>23</v>
      </c>
      <c r="B129" s="11" t="s">
        <v>12</v>
      </c>
      <c r="C129" s="19" t="s">
        <v>56</v>
      </c>
      <c r="D129" s="19" t="s">
        <v>45</v>
      </c>
      <c r="E129" s="19" t="s">
        <v>79</v>
      </c>
      <c r="F129" s="19" t="s">
        <v>24</v>
      </c>
      <c r="G129" s="43">
        <f>2301.7+44.23</f>
        <v>2345.9299999999998</v>
      </c>
      <c r="H129" s="43"/>
      <c r="I129" s="43">
        <f t="shared" si="14"/>
        <v>2345.9299999999998</v>
      </c>
      <c r="J129" s="86"/>
      <c r="K129" s="86"/>
      <c r="L129" s="86"/>
      <c r="M129" s="86"/>
    </row>
    <row r="130" spans="1:13">
      <c r="A130" s="26" t="s">
        <v>80</v>
      </c>
      <c r="B130" s="11" t="s">
        <v>12</v>
      </c>
      <c r="C130" s="19" t="s">
        <v>56</v>
      </c>
      <c r="D130" s="19" t="s">
        <v>45</v>
      </c>
      <c r="E130" s="19" t="s">
        <v>81</v>
      </c>
      <c r="F130" s="19" t="s">
        <v>18</v>
      </c>
      <c r="G130" s="43"/>
      <c r="H130" s="43"/>
      <c r="I130" s="43">
        <f t="shared" si="14"/>
        <v>0</v>
      </c>
      <c r="J130" s="86"/>
      <c r="K130" s="86"/>
      <c r="L130" s="86"/>
      <c r="M130" s="86"/>
    </row>
    <row r="131" spans="1:13">
      <c r="A131" s="24" t="s">
        <v>23</v>
      </c>
      <c r="B131" s="11" t="s">
        <v>12</v>
      </c>
      <c r="C131" s="19" t="s">
        <v>56</v>
      </c>
      <c r="D131" s="19" t="s">
        <v>45</v>
      </c>
      <c r="E131" s="19" t="s">
        <v>81</v>
      </c>
      <c r="F131" s="19" t="s">
        <v>24</v>
      </c>
      <c r="G131" s="43">
        <f>601.5+80</f>
        <v>681.5</v>
      </c>
      <c r="H131" s="43"/>
      <c r="I131" s="43">
        <f t="shared" si="14"/>
        <v>681.5</v>
      </c>
      <c r="J131" s="86"/>
      <c r="K131" s="86"/>
      <c r="L131" s="86"/>
      <c r="M131" s="86"/>
    </row>
    <row r="132" spans="1:13">
      <c r="A132" s="25" t="s">
        <v>53</v>
      </c>
      <c r="B132" s="11" t="s">
        <v>12</v>
      </c>
      <c r="C132" s="19" t="s">
        <v>56</v>
      </c>
      <c r="D132" s="19" t="s">
        <v>45</v>
      </c>
      <c r="E132" s="23">
        <v>7950000</v>
      </c>
      <c r="F132" s="19" t="s">
        <v>18</v>
      </c>
      <c r="G132" s="43"/>
      <c r="H132" s="43"/>
      <c r="I132" s="43">
        <f t="shared" si="14"/>
        <v>0</v>
      </c>
      <c r="J132" s="86"/>
      <c r="K132" s="86"/>
      <c r="L132" s="86"/>
      <c r="M132" s="86"/>
    </row>
    <row r="133" spans="1:13" ht="33.75">
      <c r="A133" s="48" t="s">
        <v>179</v>
      </c>
      <c r="B133" s="11" t="s">
        <v>12</v>
      </c>
      <c r="C133" s="19" t="s">
        <v>56</v>
      </c>
      <c r="D133" s="19" t="s">
        <v>45</v>
      </c>
      <c r="E133" s="23">
        <v>7950011</v>
      </c>
      <c r="F133" s="19" t="s">
        <v>18</v>
      </c>
      <c r="G133" s="43"/>
      <c r="H133" s="43"/>
      <c r="I133" s="43">
        <f t="shared" si="14"/>
        <v>0</v>
      </c>
      <c r="J133" s="86"/>
      <c r="K133" s="86"/>
      <c r="L133" s="86"/>
      <c r="M133" s="86"/>
    </row>
    <row r="134" spans="1:13">
      <c r="A134" s="24" t="s">
        <v>23</v>
      </c>
      <c r="B134" s="11" t="s">
        <v>12</v>
      </c>
      <c r="C134" s="19" t="s">
        <v>56</v>
      </c>
      <c r="D134" s="19" t="s">
        <v>45</v>
      </c>
      <c r="E134" s="23">
        <v>7950011</v>
      </c>
      <c r="F134" s="19" t="s">
        <v>24</v>
      </c>
      <c r="G134" s="43">
        <v>285</v>
      </c>
      <c r="H134" s="43"/>
      <c r="I134" s="43">
        <f t="shared" si="14"/>
        <v>285</v>
      </c>
      <c r="J134" s="86"/>
      <c r="K134" s="86"/>
      <c r="L134" s="86"/>
      <c r="M134" s="86"/>
    </row>
    <row r="135" spans="1:13" s="9" customFormat="1" ht="18.75" customHeight="1">
      <c r="A135" s="7" t="s">
        <v>159</v>
      </c>
      <c r="B135" s="50" t="s">
        <v>12</v>
      </c>
      <c r="C135" s="16" t="s">
        <v>127</v>
      </c>
      <c r="D135" s="16" t="s">
        <v>14</v>
      </c>
      <c r="E135" s="51"/>
      <c r="F135" s="16"/>
      <c r="G135" s="35">
        <f>SUM(G136:G142)</f>
        <v>80</v>
      </c>
      <c r="H135" s="35">
        <f t="shared" ref="H135" si="19">SUM(H136:H142)</f>
        <v>0</v>
      </c>
      <c r="I135" s="35">
        <f t="shared" si="14"/>
        <v>80</v>
      </c>
      <c r="J135" s="85"/>
      <c r="K135" s="85"/>
      <c r="L135" s="85"/>
      <c r="M135" s="85"/>
    </row>
    <row r="136" spans="1:13" s="9" customFormat="1">
      <c r="A136" s="7" t="s">
        <v>156</v>
      </c>
      <c r="B136" s="50" t="s">
        <v>12</v>
      </c>
      <c r="C136" s="16" t="s">
        <v>127</v>
      </c>
      <c r="D136" s="16" t="s">
        <v>127</v>
      </c>
      <c r="E136" s="8" t="s">
        <v>17</v>
      </c>
      <c r="F136" s="8" t="s">
        <v>18</v>
      </c>
      <c r="G136" s="35"/>
      <c r="H136" s="35"/>
      <c r="I136" s="35">
        <f t="shared" si="14"/>
        <v>0</v>
      </c>
      <c r="J136" s="85"/>
      <c r="K136" s="85"/>
      <c r="L136" s="85"/>
      <c r="M136" s="85"/>
    </row>
    <row r="137" spans="1:13" hidden="1">
      <c r="A137" s="25" t="s">
        <v>157</v>
      </c>
      <c r="B137" s="49" t="s">
        <v>12</v>
      </c>
      <c r="C137" s="19" t="s">
        <v>127</v>
      </c>
      <c r="D137" s="19" t="s">
        <v>127</v>
      </c>
      <c r="E137" s="23">
        <v>4310000</v>
      </c>
      <c r="F137" s="19" t="s">
        <v>18</v>
      </c>
      <c r="G137" s="43"/>
      <c r="H137" s="43"/>
      <c r="I137" s="43">
        <f t="shared" si="14"/>
        <v>0</v>
      </c>
      <c r="J137" s="86"/>
      <c r="K137" s="86"/>
      <c r="L137" s="86"/>
      <c r="M137" s="86"/>
    </row>
    <row r="138" spans="1:13" hidden="1">
      <c r="A138" s="26" t="s">
        <v>158</v>
      </c>
      <c r="B138" s="49" t="s">
        <v>12</v>
      </c>
      <c r="C138" s="19" t="s">
        <v>127</v>
      </c>
      <c r="D138" s="19" t="s">
        <v>127</v>
      </c>
      <c r="E138" s="23">
        <v>4310100</v>
      </c>
      <c r="F138" s="19" t="s">
        <v>18</v>
      </c>
      <c r="G138" s="43"/>
      <c r="H138" s="43"/>
      <c r="I138" s="43">
        <f t="shared" si="14"/>
        <v>0</v>
      </c>
      <c r="J138" s="86"/>
      <c r="K138" s="86"/>
      <c r="L138" s="86"/>
      <c r="M138" s="86"/>
    </row>
    <row r="139" spans="1:13" hidden="1">
      <c r="A139" s="24" t="s">
        <v>23</v>
      </c>
      <c r="B139" s="49" t="s">
        <v>12</v>
      </c>
      <c r="C139" s="19" t="s">
        <v>127</v>
      </c>
      <c r="D139" s="19" t="s">
        <v>127</v>
      </c>
      <c r="E139" s="23">
        <v>4310100</v>
      </c>
      <c r="F139" s="19" t="s">
        <v>24</v>
      </c>
      <c r="G139" s="43"/>
      <c r="H139" s="43"/>
      <c r="I139" s="43">
        <f t="shared" si="14"/>
        <v>0</v>
      </c>
      <c r="J139" s="86"/>
      <c r="K139" s="86"/>
      <c r="L139" s="86"/>
      <c r="M139" s="86"/>
    </row>
    <row r="140" spans="1:13">
      <c r="A140" s="25" t="s">
        <v>161</v>
      </c>
      <c r="B140" s="49" t="s">
        <v>12</v>
      </c>
      <c r="C140" s="19" t="s">
        <v>127</v>
      </c>
      <c r="D140" s="19" t="s">
        <v>127</v>
      </c>
      <c r="E140" s="23">
        <v>4320000</v>
      </c>
      <c r="F140" s="19" t="s">
        <v>18</v>
      </c>
      <c r="G140" s="43"/>
      <c r="H140" s="43"/>
      <c r="I140" s="43">
        <f t="shared" si="14"/>
        <v>0</v>
      </c>
      <c r="J140" s="86"/>
      <c r="K140" s="86"/>
      <c r="L140" s="86"/>
      <c r="M140" s="86"/>
    </row>
    <row r="141" spans="1:13">
      <c r="A141" s="26" t="s">
        <v>162</v>
      </c>
      <c r="B141" s="49" t="s">
        <v>12</v>
      </c>
      <c r="C141" s="19" t="s">
        <v>127</v>
      </c>
      <c r="D141" s="19" t="s">
        <v>127</v>
      </c>
      <c r="E141" s="23">
        <v>4320200</v>
      </c>
      <c r="F141" s="19" t="s">
        <v>18</v>
      </c>
      <c r="G141" s="43"/>
      <c r="H141" s="43"/>
      <c r="I141" s="43">
        <f t="shared" si="14"/>
        <v>0</v>
      </c>
      <c r="J141" s="86"/>
      <c r="K141" s="86"/>
      <c r="L141" s="86"/>
      <c r="M141" s="86"/>
    </row>
    <row r="142" spans="1:13">
      <c r="A142" s="24" t="s">
        <v>23</v>
      </c>
      <c r="B142" s="49" t="s">
        <v>12</v>
      </c>
      <c r="C142" s="19" t="s">
        <v>127</v>
      </c>
      <c r="D142" s="19" t="s">
        <v>127</v>
      </c>
      <c r="E142" s="23">
        <v>4320200</v>
      </c>
      <c r="F142" s="19" t="s">
        <v>24</v>
      </c>
      <c r="G142" s="43">
        <v>80</v>
      </c>
      <c r="H142" s="43"/>
      <c r="I142" s="43">
        <f t="shared" ref="I142:I173" si="20">G142+H142</f>
        <v>80</v>
      </c>
      <c r="J142" s="86"/>
      <c r="K142" s="86"/>
      <c r="L142" s="86"/>
      <c r="M142" s="86"/>
    </row>
    <row r="143" spans="1:13" s="9" customFormat="1" ht="21.75" customHeight="1">
      <c r="A143" s="7" t="s">
        <v>87</v>
      </c>
      <c r="B143" s="8" t="s">
        <v>12</v>
      </c>
      <c r="C143" s="8" t="s">
        <v>88</v>
      </c>
      <c r="D143" s="8" t="s">
        <v>14</v>
      </c>
      <c r="E143" s="8"/>
      <c r="F143" s="8"/>
      <c r="G143" s="42">
        <f>G144</f>
        <v>56</v>
      </c>
      <c r="H143" s="42">
        <f t="shared" ref="H143" si="21">H144</f>
        <v>0</v>
      </c>
      <c r="I143" s="42">
        <f t="shared" si="20"/>
        <v>56</v>
      </c>
      <c r="J143" s="84"/>
      <c r="K143" s="84"/>
      <c r="L143" s="84"/>
      <c r="M143" s="84"/>
    </row>
    <row r="144" spans="1:13" s="9" customFormat="1">
      <c r="A144" s="7" t="s">
        <v>89</v>
      </c>
      <c r="B144" s="8" t="s">
        <v>12</v>
      </c>
      <c r="C144" s="8" t="s">
        <v>88</v>
      </c>
      <c r="D144" s="8" t="s">
        <v>45</v>
      </c>
      <c r="E144" s="8" t="s">
        <v>17</v>
      </c>
      <c r="F144" s="8" t="s">
        <v>18</v>
      </c>
      <c r="G144" s="42">
        <f>SUM(G145:G149)</f>
        <v>56</v>
      </c>
      <c r="H144" s="42">
        <f t="shared" ref="H144" si="22">SUM(H145:H149)</f>
        <v>0</v>
      </c>
      <c r="I144" s="42">
        <f t="shared" si="20"/>
        <v>56</v>
      </c>
      <c r="J144" s="84"/>
      <c r="K144" s="84"/>
      <c r="L144" s="84"/>
      <c r="M144" s="84"/>
    </row>
    <row r="145" spans="1:13">
      <c r="A145" s="10" t="s">
        <v>136</v>
      </c>
      <c r="B145" s="11" t="s">
        <v>12</v>
      </c>
      <c r="C145" s="11" t="s">
        <v>88</v>
      </c>
      <c r="D145" s="11" t="s">
        <v>45</v>
      </c>
      <c r="E145" s="11" t="s">
        <v>137</v>
      </c>
      <c r="F145" s="11" t="s">
        <v>18</v>
      </c>
      <c r="G145" s="37"/>
      <c r="H145" s="37"/>
      <c r="I145" s="37">
        <f t="shared" si="20"/>
        <v>0</v>
      </c>
      <c r="J145" s="39"/>
      <c r="K145" s="39"/>
      <c r="L145" s="39"/>
      <c r="M145" s="39"/>
    </row>
    <row r="146" spans="1:13" ht="14.25" customHeight="1">
      <c r="A146" s="26" t="s">
        <v>140</v>
      </c>
      <c r="B146" s="11" t="s">
        <v>12</v>
      </c>
      <c r="C146" s="11" t="s">
        <v>88</v>
      </c>
      <c r="D146" s="11" t="s">
        <v>45</v>
      </c>
      <c r="E146" s="11" t="s">
        <v>138</v>
      </c>
      <c r="F146" s="11" t="s">
        <v>18</v>
      </c>
      <c r="G146" s="37"/>
      <c r="H146" s="37"/>
      <c r="I146" s="37">
        <f t="shared" si="20"/>
        <v>0</v>
      </c>
      <c r="J146" s="39"/>
      <c r="K146" s="39"/>
      <c r="L146" s="39"/>
      <c r="M146" s="39"/>
    </row>
    <row r="147" spans="1:13" ht="14.25" customHeight="1">
      <c r="A147" s="13" t="s">
        <v>141</v>
      </c>
      <c r="B147" s="11" t="s">
        <v>12</v>
      </c>
      <c r="C147" s="11" t="s">
        <v>88</v>
      </c>
      <c r="D147" s="11" t="s">
        <v>45</v>
      </c>
      <c r="E147" s="11" t="s">
        <v>138</v>
      </c>
      <c r="F147" s="11" t="s">
        <v>139</v>
      </c>
      <c r="G147" s="37">
        <v>56</v>
      </c>
      <c r="H147" s="37"/>
      <c r="I147" s="37">
        <f t="shared" si="20"/>
        <v>56</v>
      </c>
      <c r="J147" s="39"/>
      <c r="K147" s="39"/>
      <c r="L147" s="39"/>
      <c r="M147" s="39"/>
    </row>
    <row r="148" spans="1:13" ht="14.25" customHeight="1">
      <c r="A148" s="26" t="s">
        <v>177</v>
      </c>
      <c r="B148" s="11" t="s">
        <v>12</v>
      </c>
      <c r="C148" s="11" t="s">
        <v>88</v>
      </c>
      <c r="D148" s="11" t="s">
        <v>45</v>
      </c>
      <c r="E148" s="11" t="s">
        <v>178</v>
      </c>
      <c r="F148" s="11" t="s">
        <v>18</v>
      </c>
      <c r="G148" s="37"/>
      <c r="H148" s="37"/>
      <c r="I148" s="37">
        <f t="shared" si="20"/>
        <v>0</v>
      </c>
      <c r="J148" s="39"/>
      <c r="K148" s="39"/>
      <c r="L148" s="39"/>
      <c r="M148" s="39"/>
    </row>
    <row r="149" spans="1:13" ht="14.25" customHeight="1">
      <c r="A149" s="13" t="s">
        <v>141</v>
      </c>
      <c r="B149" s="11" t="s">
        <v>12</v>
      </c>
      <c r="C149" s="11" t="s">
        <v>88</v>
      </c>
      <c r="D149" s="11" t="s">
        <v>45</v>
      </c>
      <c r="E149" s="11" t="s">
        <v>138</v>
      </c>
      <c r="F149" s="11" t="s">
        <v>139</v>
      </c>
      <c r="G149" s="37"/>
      <c r="H149" s="37"/>
      <c r="I149" s="37">
        <f t="shared" si="20"/>
        <v>0</v>
      </c>
      <c r="J149" s="39"/>
      <c r="K149" s="39"/>
      <c r="L149" s="39"/>
      <c r="M149" s="39"/>
    </row>
    <row r="150" spans="1:13" s="9" customFormat="1" ht="21.75" hidden="1" customHeight="1">
      <c r="A150" s="7" t="s">
        <v>149</v>
      </c>
      <c r="B150" s="8" t="s">
        <v>12</v>
      </c>
      <c r="C150" s="8" t="s">
        <v>90</v>
      </c>
      <c r="D150" s="8" t="s">
        <v>14</v>
      </c>
      <c r="E150" s="8"/>
      <c r="F150" s="8"/>
      <c r="G150" s="42">
        <f>G151</f>
        <v>0</v>
      </c>
      <c r="H150" s="42">
        <f t="shared" ref="H150" si="23">H151</f>
        <v>0</v>
      </c>
      <c r="I150" s="42">
        <f t="shared" si="20"/>
        <v>0</v>
      </c>
      <c r="J150" s="84"/>
      <c r="K150" s="84"/>
      <c r="L150" s="84"/>
      <c r="M150" s="84"/>
    </row>
    <row r="151" spans="1:13" s="9" customFormat="1" hidden="1">
      <c r="A151" s="7" t="s">
        <v>150</v>
      </c>
      <c r="B151" s="8" t="s">
        <v>12</v>
      </c>
      <c r="C151" s="8" t="s">
        <v>90</v>
      </c>
      <c r="D151" s="8" t="s">
        <v>56</v>
      </c>
      <c r="E151" s="8" t="s">
        <v>17</v>
      </c>
      <c r="F151" s="8" t="s">
        <v>18</v>
      </c>
      <c r="G151" s="42">
        <f>SUM(G152:G154)</f>
        <v>0</v>
      </c>
      <c r="H151" s="42">
        <f t="shared" ref="H151" si="24">SUM(H152:H154)</f>
        <v>0</v>
      </c>
      <c r="I151" s="42">
        <f t="shared" si="20"/>
        <v>0</v>
      </c>
      <c r="J151" s="84"/>
      <c r="K151" s="84"/>
      <c r="L151" s="84"/>
      <c r="M151" s="84"/>
    </row>
    <row r="152" spans="1:13" hidden="1">
      <c r="A152" s="10" t="s">
        <v>83</v>
      </c>
      <c r="B152" s="11" t="s">
        <v>12</v>
      </c>
      <c r="C152" s="11" t="s">
        <v>90</v>
      </c>
      <c r="D152" s="11" t="s">
        <v>56</v>
      </c>
      <c r="E152" s="11" t="s">
        <v>84</v>
      </c>
      <c r="F152" s="11" t="s">
        <v>18</v>
      </c>
      <c r="G152" s="37"/>
      <c r="H152" s="37"/>
      <c r="I152" s="37">
        <f t="shared" si="20"/>
        <v>0</v>
      </c>
      <c r="J152" s="39"/>
      <c r="K152" s="39"/>
      <c r="L152" s="39"/>
      <c r="M152" s="39"/>
    </row>
    <row r="153" spans="1:13" ht="14.25" hidden="1" customHeight="1">
      <c r="A153" s="12" t="s">
        <v>85</v>
      </c>
      <c r="B153" s="11" t="s">
        <v>12</v>
      </c>
      <c r="C153" s="11" t="s">
        <v>90</v>
      </c>
      <c r="D153" s="11" t="s">
        <v>56</v>
      </c>
      <c r="E153" s="11" t="s">
        <v>86</v>
      </c>
      <c r="F153" s="11" t="s">
        <v>18</v>
      </c>
      <c r="G153" s="37"/>
      <c r="H153" s="37"/>
      <c r="I153" s="37">
        <f t="shared" si="20"/>
        <v>0</v>
      </c>
      <c r="J153" s="39"/>
      <c r="K153" s="39"/>
      <c r="L153" s="39"/>
      <c r="M153" s="39"/>
    </row>
    <row r="154" spans="1:13" hidden="1">
      <c r="A154" s="13" t="s">
        <v>23</v>
      </c>
      <c r="B154" s="11" t="s">
        <v>12</v>
      </c>
      <c r="C154" s="11" t="s">
        <v>90</v>
      </c>
      <c r="D154" s="11" t="s">
        <v>56</v>
      </c>
      <c r="E154" s="11" t="s">
        <v>86</v>
      </c>
      <c r="F154" s="11" t="s">
        <v>24</v>
      </c>
      <c r="G154" s="37"/>
      <c r="H154" s="37"/>
      <c r="I154" s="37">
        <f t="shared" si="20"/>
        <v>0</v>
      </c>
      <c r="J154" s="39"/>
      <c r="K154" s="39"/>
      <c r="L154" s="39"/>
      <c r="M154" s="39"/>
    </row>
    <row r="155" spans="1:13" s="9" customFormat="1" ht="18.75" hidden="1" customHeight="1">
      <c r="A155" s="7" t="s">
        <v>143</v>
      </c>
      <c r="B155" s="8" t="s">
        <v>12</v>
      </c>
      <c r="C155" s="8" t="s">
        <v>144</v>
      </c>
      <c r="D155" s="8" t="s">
        <v>14</v>
      </c>
      <c r="E155" s="8"/>
      <c r="F155" s="8"/>
      <c r="G155" s="42">
        <f>SUM(G156:G157)</f>
        <v>0</v>
      </c>
      <c r="H155" s="42">
        <f t="shared" ref="H155" si="25">SUM(H156:H157)</f>
        <v>0</v>
      </c>
      <c r="I155" s="42">
        <f t="shared" si="20"/>
        <v>0</v>
      </c>
      <c r="J155" s="84"/>
      <c r="K155" s="84"/>
      <c r="L155" s="84"/>
      <c r="M155" s="84"/>
    </row>
    <row r="156" spans="1:13" ht="12.75" hidden="1" customHeight="1">
      <c r="A156" s="10" t="s">
        <v>147</v>
      </c>
      <c r="B156" s="11" t="s">
        <v>12</v>
      </c>
      <c r="C156" s="11" t="s">
        <v>144</v>
      </c>
      <c r="D156" s="11" t="s">
        <v>144</v>
      </c>
      <c r="E156" s="11" t="s">
        <v>145</v>
      </c>
      <c r="F156" s="11" t="s">
        <v>18</v>
      </c>
      <c r="G156" s="37"/>
      <c r="H156" s="37"/>
      <c r="I156" s="37">
        <f t="shared" si="20"/>
        <v>0</v>
      </c>
      <c r="J156" s="39"/>
      <c r="K156" s="39"/>
      <c r="L156" s="39"/>
      <c r="M156" s="39"/>
    </row>
    <row r="157" spans="1:13" ht="12.75" hidden="1" customHeight="1">
      <c r="A157" s="13" t="s">
        <v>147</v>
      </c>
      <c r="B157" s="11" t="s">
        <v>12</v>
      </c>
      <c r="C157" s="11" t="s">
        <v>144</v>
      </c>
      <c r="D157" s="11" t="s">
        <v>144</v>
      </c>
      <c r="E157" s="11" t="s">
        <v>145</v>
      </c>
      <c r="F157" s="11" t="s">
        <v>146</v>
      </c>
      <c r="G157" s="37">
        <v>0</v>
      </c>
      <c r="H157" s="37">
        <v>0</v>
      </c>
      <c r="I157" s="37">
        <f t="shared" si="20"/>
        <v>0</v>
      </c>
      <c r="J157" s="39"/>
      <c r="K157" s="39"/>
      <c r="L157" s="39"/>
      <c r="M157" s="39"/>
    </row>
    <row r="158" spans="1:13" ht="24" customHeight="1">
      <c r="A158" s="108" t="s">
        <v>97</v>
      </c>
      <c r="B158" s="109"/>
      <c r="C158" s="109"/>
      <c r="D158" s="109"/>
      <c r="E158" s="109"/>
      <c r="F158" s="110"/>
      <c r="G158" s="42">
        <f>G159</f>
        <v>5430.2060000000001</v>
      </c>
      <c r="H158" s="42">
        <f t="shared" ref="H158:H159" si="26">H159</f>
        <v>0</v>
      </c>
      <c r="I158" s="42">
        <f t="shared" si="20"/>
        <v>5430.2060000000001</v>
      </c>
      <c r="J158" s="84"/>
      <c r="K158" s="84"/>
      <c r="L158" s="84"/>
      <c r="M158" s="84"/>
    </row>
    <row r="159" spans="1:13" s="9" customFormat="1">
      <c r="A159" s="7" t="s">
        <v>151</v>
      </c>
      <c r="B159" s="8" t="s">
        <v>12</v>
      </c>
      <c r="C159" s="8" t="s">
        <v>82</v>
      </c>
      <c r="D159" s="8" t="s">
        <v>14</v>
      </c>
      <c r="E159" s="8"/>
      <c r="F159" s="8"/>
      <c r="G159" s="42">
        <f>G160</f>
        <v>5430.2060000000001</v>
      </c>
      <c r="H159" s="42">
        <f t="shared" si="26"/>
        <v>0</v>
      </c>
      <c r="I159" s="42">
        <f t="shared" si="20"/>
        <v>5430.2060000000001</v>
      </c>
      <c r="J159" s="84"/>
      <c r="K159" s="84"/>
      <c r="L159" s="84"/>
      <c r="M159" s="84"/>
    </row>
    <row r="160" spans="1:13" s="9" customFormat="1">
      <c r="A160" s="7" t="s">
        <v>98</v>
      </c>
      <c r="B160" s="8" t="s">
        <v>12</v>
      </c>
      <c r="C160" s="8" t="s">
        <v>82</v>
      </c>
      <c r="D160" s="8" t="s">
        <v>13</v>
      </c>
      <c r="E160" s="8" t="s">
        <v>17</v>
      </c>
      <c r="F160" s="8" t="s">
        <v>18</v>
      </c>
      <c r="G160" s="42">
        <f>SUM(G163:G172)</f>
        <v>5430.2060000000001</v>
      </c>
      <c r="H160" s="42">
        <f t="shared" ref="H160" si="27">SUM(H163:H172)</f>
        <v>0</v>
      </c>
      <c r="I160" s="42">
        <f t="shared" si="20"/>
        <v>5430.2060000000001</v>
      </c>
      <c r="J160" s="84"/>
      <c r="K160" s="84"/>
      <c r="L160" s="84"/>
      <c r="M160" s="84"/>
    </row>
    <row r="161" spans="1:13" ht="25.5">
      <c r="A161" s="10" t="s">
        <v>99</v>
      </c>
      <c r="B161" s="11" t="s">
        <v>12</v>
      </c>
      <c r="C161" s="11" t="s">
        <v>82</v>
      </c>
      <c r="D161" s="11" t="s">
        <v>13</v>
      </c>
      <c r="E161" s="11" t="s">
        <v>100</v>
      </c>
      <c r="F161" s="11" t="s">
        <v>18</v>
      </c>
      <c r="G161" s="37"/>
      <c r="H161" s="37"/>
      <c r="I161" s="37">
        <f t="shared" si="20"/>
        <v>0</v>
      </c>
      <c r="J161" s="39"/>
      <c r="K161" s="39"/>
      <c r="L161" s="39"/>
      <c r="M161" s="39"/>
    </row>
    <row r="162" spans="1:13">
      <c r="A162" s="12" t="s">
        <v>101</v>
      </c>
      <c r="B162" s="11" t="s">
        <v>12</v>
      </c>
      <c r="C162" s="11" t="s">
        <v>82</v>
      </c>
      <c r="D162" s="11" t="s">
        <v>13</v>
      </c>
      <c r="E162" s="11" t="s">
        <v>102</v>
      </c>
      <c r="F162" s="11" t="s">
        <v>18</v>
      </c>
      <c r="G162" s="37"/>
      <c r="H162" s="37"/>
      <c r="I162" s="37">
        <f t="shared" si="20"/>
        <v>0</v>
      </c>
      <c r="J162" s="39"/>
      <c r="K162" s="39"/>
      <c r="L162" s="39"/>
      <c r="M162" s="39"/>
    </row>
    <row r="163" spans="1:13">
      <c r="A163" s="13" t="s">
        <v>103</v>
      </c>
      <c r="B163" s="11" t="s">
        <v>12</v>
      </c>
      <c r="C163" s="11" t="s">
        <v>82</v>
      </c>
      <c r="D163" s="11" t="s">
        <v>13</v>
      </c>
      <c r="E163" s="11" t="s">
        <v>102</v>
      </c>
      <c r="F163" s="11" t="s">
        <v>104</v>
      </c>
      <c r="G163" s="37">
        <v>4218.2060000000001</v>
      </c>
      <c r="H163" s="37"/>
      <c r="I163" s="37">
        <f t="shared" si="20"/>
        <v>4218.2060000000001</v>
      </c>
      <c r="J163" s="39"/>
      <c r="K163" s="39"/>
      <c r="L163" s="39"/>
      <c r="M163" s="39"/>
    </row>
    <row r="164" spans="1:13">
      <c r="A164" s="25" t="s">
        <v>53</v>
      </c>
      <c r="B164" s="11" t="s">
        <v>12</v>
      </c>
      <c r="C164" s="19" t="s">
        <v>82</v>
      </c>
      <c r="D164" s="19" t="s">
        <v>13</v>
      </c>
      <c r="E164" s="23">
        <v>7950000</v>
      </c>
      <c r="F164" s="19" t="s">
        <v>18</v>
      </c>
      <c r="G164" s="43"/>
      <c r="H164" s="43"/>
      <c r="I164" s="43">
        <f t="shared" si="20"/>
        <v>0</v>
      </c>
      <c r="J164" s="86"/>
      <c r="K164" s="86"/>
      <c r="L164" s="86"/>
      <c r="M164" s="86"/>
    </row>
    <row r="165" spans="1:13" ht="33.75">
      <c r="A165" s="48" t="s">
        <v>195</v>
      </c>
      <c r="B165" s="11" t="s">
        <v>12</v>
      </c>
      <c r="C165" s="11" t="s">
        <v>82</v>
      </c>
      <c r="D165" s="11" t="s">
        <v>13</v>
      </c>
      <c r="E165" s="23">
        <v>7950010</v>
      </c>
      <c r="F165" s="19" t="s">
        <v>18</v>
      </c>
      <c r="G165" s="43"/>
      <c r="H165" s="43"/>
      <c r="I165" s="43">
        <f t="shared" si="20"/>
        <v>0</v>
      </c>
      <c r="J165" s="86"/>
      <c r="K165" s="86"/>
      <c r="L165" s="86"/>
      <c r="M165" s="86"/>
    </row>
    <row r="166" spans="1:13">
      <c r="A166" s="13" t="s">
        <v>103</v>
      </c>
      <c r="B166" s="11" t="s">
        <v>12</v>
      </c>
      <c r="C166" s="19" t="s">
        <v>82</v>
      </c>
      <c r="D166" s="19" t="s">
        <v>13</v>
      </c>
      <c r="E166" s="23">
        <v>7950010</v>
      </c>
      <c r="F166" s="19" t="s">
        <v>104</v>
      </c>
      <c r="G166" s="43">
        <v>347</v>
      </c>
      <c r="H166" s="43"/>
      <c r="I166" s="43">
        <f t="shared" si="20"/>
        <v>347</v>
      </c>
      <c r="J166" s="86"/>
      <c r="K166" s="86"/>
      <c r="L166" s="86"/>
      <c r="M166" s="86"/>
    </row>
    <row r="167" spans="1:13" ht="22.5">
      <c r="A167" s="48" t="s">
        <v>193</v>
      </c>
      <c r="B167" s="11" t="s">
        <v>12</v>
      </c>
      <c r="C167" s="11" t="s">
        <v>82</v>
      </c>
      <c r="D167" s="11" t="s">
        <v>13</v>
      </c>
      <c r="E167" s="23">
        <v>7950013</v>
      </c>
      <c r="F167" s="19" t="s">
        <v>18</v>
      </c>
      <c r="G167" s="43"/>
      <c r="H167" s="43"/>
      <c r="I167" s="43">
        <f t="shared" si="20"/>
        <v>0</v>
      </c>
      <c r="J167" s="86"/>
      <c r="K167" s="86"/>
      <c r="L167" s="86"/>
      <c r="M167" s="86"/>
    </row>
    <row r="168" spans="1:13">
      <c r="A168" s="13" t="s">
        <v>103</v>
      </c>
      <c r="B168" s="11" t="s">
        <v>12</v>
      </c>
      <c r="C168" s="19" t="s">
        <v>82</v>
      </c>
      <c r="D168" s="19" t="s">
        <v>13</v>
      </c>
      <c r="E168" s="23">
        <v>7950013</v>
      </c>
      <c r="F168" s="19" t="s">
        <v>104</v>
      </c>
      <c r="G168" s="43">
        <v>365</v>
      </c>
      <c r="H168" s="43"/>
      <c r="I168" s="43">
        <f t="shared" si="20"/>
        <v>365</v>
      </c>
      <c r="J168" s="86"/>
      <c r="K168" s="86"/>
      <c r="L168" s="86"/>
      <c r="M168" s="86"/>
    </row>
    <row r="169" spans="1:13" ht="16.5" customHeight="1">
      <c r="A169" s="12" t="s">
        <v>197</v>
      </c>
      <c r="B169" s="11" t="s">
        <v>12</v>
      </c>
      <c r="C169" s="11" t="s">
        <v>82</v>
      </c>
      <c r="D169" s="11" t="s">
        <v>13</v>
      </c>
      <c r="E169" s="14" t="s">
        <v>105</v>
      </c>
      <c r="F169" s="11" t="s">
        <v>18</v>
      </c>
      <c r="G169" s="37"/>
      <c r="H169" s="37"/>
      <c r="I169" s="37">
        <f t="shared" si="20"/>
        <v>0</v>
      </c>
      <c r="J169" s="39"/>
      <c r="K169" s="39"/>
      <c r="L169" s="39"/>
      <c r="M169" s="39"/>
    </row>
    <row r="170" spans="1:13" ht="22.5">
      <c r="A170" s="13" t="s">
        <v>134</v>
      </c>
      <c r="B170" s="11" t="s">
        <v>12</v>
      </c>
      <c r="C170" s="11" t="s">
        <v>82</v>
      </c>
      <c r="D170" s="11" t="s">
        <v>13</v>
      </c>
      <c r="E170" s="14" t="s">
        <v>105</v>
      </c>
      <c r="F170" s="11" t="s">
        <v>104</v>
      </c>
      <c r="G170" s="37">
        <v>500</v>
      </c>
      <c r="H170" s="37"/>
      <c r="I170" s="37">
        <f t="shared" si="20"/>
        <v>500</v>
      </c>
      <c r="J170" s="39"/>
      <c r="K170" s="39"/>
      <c r="L170" s="39"/>
      <c r="M170" s="39"/>
    </row>
    <row r="171" spans="1:13" s="38" customFormat="1" ht="12.75" hidden="1" customHeight="1">
      <c r="A171" s="36" t="s">
        <v>110</v>
      </c>
      <c r="B171" s="14" t="s">
        <v>12</v>
      </c>
      <c r="C171" s="14" t="s">
        <v>82</v>
      </c>
      <c r="D171" s="14" t="s">
        <v>13</v>
      </c>
      <c r="E171" s="14" t="s">
        <v>112</v>
      </c>
      <c r="F171" s="14" t="s">
        <v>18</v>
      </c>
      <c r="G171" s="37"/>
      <c r="H171" s="37"/>
      <c r="I171" s="37">
        <f t="shared" si="20"/>
        <v>0</v>
      </c>
      <c r="J171" s="39"/>
      <c r="K171" s="39"/>
      <c r="L171" s="39"/>
      <c r="M171" s="39"/>
    </row>
    <row r="172" spans="1:13" ht="22.5" hidden="1" customHeight="1">
      <c r="A172" s="13" t="s">
        <v>111</v>
      </c>
      <c r="B172" s="11" t="s">
        <v>12</v>
      </c>
      <c r="C172" s="11" t="s">
        <v>82</v>
      </c>
      <c r="D172" s="11" t="s">
        <v>13</v>
      </c>
      <c r="E172" s="14" t="s">
        <v>112</v>
      </c>
      <c r="F172" s="11" t="s">
        <v>113</v>
      </c>
      <c r="G172" s="37"/>
      <c r="H172" s="37"/>
      <c r="I172" s="37">
        <f t="shared" si="20"/>
        <v>0</v>
      </c>
      <c r="J172" s="39"/>
      <c r="K172" s="39"/>
      <c r="L172" s="39"/>
      <c r="M172" s="39"/>
    </row>
    <row r="173" spans="1:13" s="9" customFormat="1" ht="30" customHeight="1">
      <c r="A173" s="7" t="s">
        <v>106</v>
      </c>
      <c r="B173" s="11"/>
      <c r="C173" s="8"/>
      <c r="D173" s="8"/>
      <c r="E173" s="8"/>
      <c r="F173" s="8"/>
      <c r="G173" s="42">
        <f>G13+G158</f>
        <v>38740</v>
      </c>
      <c r="H173" s="42">
        <f t="shared" ref="H173" si="28">H13+H158</f>
        <v>259.99999999999994</v>
      </c>
      <c r="I173" s="42">
        <f t="shared" si="20"/>
        <v>39000</v>
      </c>
      <c r="J173" s="84"/>
      <c r="K173" s="84"/>
      <c r="L173" s="84"/>
      <c r="M173" s="84"/>
    </row>
    <row r="174" spans="1:13">
      <c r="A174" s="4"/>
      <c r="B174" s="4"/>
      <c r="C174" s="4"/>
      <c r="D174" s="4"/>
    </row>
  </sheetData>
  <mergeCells count="9">
    <mergeCell ref="A13:F13"/>
    <mergeCell ref="A158:F158"/>
    <mergeCell ref="A3:A4"/>
    <mergeCell ref="A6:G6"/>
    <mergeCell ref="A7:G7"/>
    <mergeCell ref="A8:G8"/>
    <mergeCell ref="A10:A11"/>
    <mergeCell ref="B10:F10"/>
    <mergeCell ref="A12:G12"/>
  </mergeCells>
  <printOptions horizontalCentered="1" gridLinesSet="0"/>
  <pageMargins left="0.39370078740157483" right="0.27" top="0.39370078740157483" bottom="0.55118110236220474" header="0.27559055118110237" footer="0.27559055118110237"/>
  <pageSetup paperSize="9" scale="78" firstPageNumber="11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showGridLines="0" showZeros="0" topLeftCell="A37" zoomScale="85" zoomScaleNormal="85" zoomScaleSheetLayoutView="100" workbookViewId="0">
      <selection activeCell="M13" sqref="M13"/>
    </sheetView>
  </sheetViews>
  <sheetFormatPr defaultRowHeight="12.75"/>
  <cols>
    <col min="1" max="1" width="67" style="1" customWidth="1"/>
    <col min="2" max="2" width="4.28515625" style="2" customWidth="1"/>
    <col min="3" max="4" width="3.7109375" style="3" customWidth="1"/>
    <col min="5" max="5" width="7" style="4" customWidth="1"/>
    <col min="6" max="6" width="5.42578125" style="4" customWidth="1"/>
    <col min="7" max="8" width="11.28515625" style="44" customWidth="1"/>
    <col min="9" max="9" width="12.85546875" style="44" customWidth="1"/>
    <col min="10" max="13" width="15.7109375" style="44" customWidth="1"/>
    <col min="14" max="16384" width="9.140625" style="4"/>
  </cols>
  <sheetData>
    <row r="1" spans="1:13" s="33" customFormat="1">
      <c r="A1" s="46"/>
      <c r="B1" s="2"/>
      <c r="C1" s="32"/>
      <c r="D1" s="32"/>
      <c r="G1" s="34"/>
      <c r="H1" s="34"/>
      <c r="I1" s="34" t="s">
        <v>201</v>
      </c>
      <c r="J1" s="34"/>
      <c r="K1" s="34"/>
      <c r="L1" s="34"/>
      <c r="M1" s="34"/>
    </row>
    <row r="2" spans="1:13" s="33" customFormat="1">
      <c r="A2" s="52"/>
      <c r="B2" s="2"/>
      <c r="C2" s="32"/>
      <c r="D2" s="32"/>
      <c r="G2" s="34"/>
      <c r="H2" s="34"/>
      <c r="I2" s="34" t="s">
        <v>0</v>
      </c>
      <c r="J2" s="34"/>
      <c r="K2" s="34"/>
      <c r="L2" s="34"/>
      <c r="M2" s="34"/>
    </row>
    <row r="3" spans="1:13" s="33" customFormat="1">
      <c r="A3" s="115" t="s">
        <v>207</v>
      </c>
      <c r="B3" s="2"/>
      <c r="C3" s="32"/>
      <c r="D3" s="32"/>
      <c r="G3" s="34"/>
      <c r="H3" s="34"/>
      <c r="I3" s="34" t="s">
        <v>1</v>
      </c>
      <c r="J3" s="34"/>
      <c r="K3" s="34"/>
      <c r="L3" s="34"/>
      <c r="M3" s="34"/>
    </row>
    <row r="4" spans="1:13" s="33" customFormat="1">
      <c r="A4" s="115"/>
      <c r="B4" s="2"/>
      <c r="C4" s="32"/>
      <c r="D4" s="32"/>
      <c r="G4" s="45"/>
      <c r="H4" s="45"/>
      <c r="I4" s="45" t="s">
        <v>206</v>
      </c>
      <c r="J4" s="45"/>
      <c r="K4" s="45"/>
      <c r="L4" s="45"/>
      <c r="M4" s="45"/>
    </row>
    <row r="5" spans="1:13" s="33" customFormat="1">
      <c r="A5" s="31"/>
      <c r="B5" s="2"/>
      <c r="C5" s="32"/>
      <c r="D5" s="32"/>
      <c r="G5" s="39"/>
      <c r="H5" s="39"/>
      <c r="I5" s="39"/>
      <c r="J5" s="39"/>
      <c r="K5" s="39"/>
      <c r="L5" s="39"/>
      <c r="M5" s="39"/>
    </row>
    <row r="6" spans="1:13" s="33" customFormat="1" ht="46.5" customHeight="1">
      <c r="A6" s="107" t="s">
        <v>114</v>
      </c>
      <c r="B6" s="107"/>
      <c r="C6" s="107"/>
      <c r="D6" s="107"/>
      <c r="E6" s="107"/>
      <c r="F6" s="107"/>
      <c r="G6" s="107"/>
      <c r="H6" s="104"/>
      <c r="I6" s="104"/>
      <c r="J6" s="104"/>
      <c r="K6" s="104"/>
      <c r="L6" s="104"/>
      <c r="M6" s="104"/>
    </row>
    <row r="7" spans="1:13" s="33" customFormat="1" ht="26.25" customHeight="1">
      <c r="A7" s="107" t="s">
        <v>2</v>
      </c>
      <c r="B7" s="107"/>
      <c r="C7" s="107"/>
      <c r="D7" s="107"/>
      <c r="E7" s="107"/>
      <c r="F7" s="107"/>
      <c r="G7" s="107"/>
      <c r="H7" s="104"/>
      <c r="I7" s="104"/>
      <c r="J7" s="104"/>
      <c r="K7" s="104"/>
      <c r="L7" s="104"/>
      <c r="M7" s="104"/>
    </row>
    <row r="8" spans="1:13" s="33" customFormat="1">
      <c r="A8" s="107" t="s">
        <v>202</v>
      </c>
      <c r="B8" s="107"/>
      <c r="C8" s="107"/>
      <c r="D8" s="107"/>
      <c r="E8" s="107"/>
      <c r="F8" s="107"/>
      <c r="G8" s="107"/>
      <c r="H8" s="104"/>
      <c r="I8" s="104"/>
      <c r="J8" s="104"/>
      <c r="K8" s="104"/>
      <c r="L8" s="104"/>
      <c r="M8" s="104"/>
    </row>
    <row r="9" spans="1:13" s="33" customFormat="1">
      <c r="A9" s="31"/>
      <c r="B9" s="2"/>
      <c r="C9" s="32"/>
      <c r="D9" s="32"/>
      <c r="G9" s="39"/>
      <c r="H9" s="39"/>
      <c r="I9" s="39"/>
      <c r="J9" s="39"/>
      <c r="K9" s="39"/>
      <c r="L9" s="39"/>
      <c r="M9" s="39"/>
    </row>
    <row r="10" spans="1:13" ht="20.25" customHeight="1">
      <c r="A10" s="111" t="s">
        <v>3</v>
      </c>
      <c r="B10" s="112" t="s">
        <v>4</v>
      </c>
      <c r="C10" s="112"/>
      <c r="D10" s="112"/>
      <c r="E10" s="112"/>
      <c r="F10" s="113"/>
      <c r="G10" s="73" t="s">
        <v>142</v>
      </c>
      <c r="H10" s="73" t="s">
        <v>205</v>
      </c>
      <c r="I10" s="73" t="s">
        <v>142</v>
      </c>
      <c r="J10" s="77"/>
      <c r="K10" s="77"/>
      <c r="L10" s="77"/>
      <c r="M10" s="77"/>
    </row>
    <row r="11" spans="1:13" ht="48.75" customHeight="1">
      <c r="A11" s="111"/>
      <c r="B11" s="5" t="s">
        <v>5</v>
      </c>
      <c r="C11" s="5" t="s">
        <v>6</v>
      </c>
      <c r="D11" s="6" t="s">
        <v>7</v>
      </c>
      <c r="E11" s="6" t="s">
        <v>8</v>
      </c>
      <c r="F11" s="47" t="s">
        <v>9</v>
      </c>
      <c r="G11" s="73" t="s">
        <v>203</v>
      </c>
      <c r="H11" s="73" t="s">
        <v>204</v>
      </c>
      <c r="I11" s="73" t="s">
        <v>183</v>
      </c>
      <c r="J11" s="77"/>
      <c r="K11" s="77"/>
      <c r="L11" s="77"/>
      <c r="M11" s="77"/>
    </row>
    <row r="12" spans="1:13" ht="24" customHeight="1">
      <c r="A12" s="114" t="s">
        <v>107</v>
      </c>
      <c r="B12" s="114"/>
      <c r="C12" s="114"/>
      <c r="D12" s="114"/>
      <c r="E12" s="114"/>
      <c r="F12" s="114"/>
      <c r="G12" s="114"/>
      <c r="H12" s="78"/>
      <c r="I12" s="78"/>
      <c r="J12" s="78"/>
      <c r="K12" s="78"/>
      <c r="L12" s="78"/>
      <c r="M12" s="78"/>
    </row>
    <row r="13" spans="1:13" ht="24" customHeight="1">
      <c r="A13" s="108" t="s">
        <v>10</v>
      </c>
      <c r="B13" s="109"/>
      <c r="C13" s="109"/>
      <c r="D13" s="109"/>
      <c r="E13" s="109"/>
      <c r="F13" s="109"/>
      <c r="G13" s="40">
        <f>G14+G46+G51+G79+G150+G143+G155+G61+G135</f>
        <v>33309.794000000002</v>
      </c>
      <c r="H13" s="40">
        <f t="shared" ref="H13" si="0">H14+H46+H51+H79+H150+H143+H155+H61+H135</f>
        <v>259.99999999999994</v>
      </c>
      <c r="I13" s="40">
        <f>G13+H13</f>
        <v>33569.794000000002</v>
      </c>
      <c r="J13" s="79"/>
      <c r="K13" s="79"/>
      <c r="L13" s="79"/>
      <c r="M13" s="79"/>
    </row>
    <row r="14" spans="1:13" s="60" customFormat="1" ht="21" customHeight="1">
      <c r="A14" s="57" t="s">
        <v>11</v>
      </c>
      <c r="B14" s="58" t="s">
        <v>12</v>
      </c>
      <c r="C14" s="58" t="s">
        <v>13</v>
      </c>
      <c r="D14" s="58" t="s">
        <v>14</v>
      </c>
      <c r="E14" s="58"/>
      <c r="F14" s="58"/>
      <c r="G14" s="59">
        <f>G15+G33+G37+G29</f>
        <v>8387.5</v>
      </c>
      <c r="H14" s="59">
        <f t="shared" ref="H14" si="1">H15+H33+H37+H29</f>
        <v>-3.9630000000000001</v>
      </c>
      <c r="I14" s="59">
        <f t="shared" ref="I14:I77" si="2">G14+H14</f>
        <v>8383.5370000000003</v>
      </c>
      <c r="J14" s="80"/>
      <c r="K14" s="80"/>
      <c r="L14" s="80"/>
      <c r="M14" s="80"/>
    </row>
    <row r="15" spans="1:13" s="61" customFormat="1" ht="39" customHeight="1">
      <c r="A15" s="57" t="s">
        <v>15</v>
      </c>
      <c r="B15" s="58" t="s">
        <v>12</v>
      </c>
      <c r="C15" s="58" t="s">
        <v>13</v>
      </c>
      <c r="D15" s="58" t="s">
        <v>16</v>
      </c>
      <c r="E15" s="58" t="s">
        <v>17</v>
      </c>
      <c r="F15" s="58" t="s">
        <v>18</v>
      </c>
      <c r="G15" s="59">
        <f>SUM(G16:G28)</f>
        <v>6792.5000000000009</v>
      </c>
      <c r="H15" s="59">
        <f t="shared" ref="H15" si="3">SUM(H16:H28)</f>
        <v>0</v>
      </c>
      <c r="I15" s="59">
        <f t="shared" si="2"/>
        <v>6792.5000000000009</v>
      </c>
      <c r="J15" s="80"/>
      <c r="K15" s="80"/>
      <c r="L15" s="80"/>
      <c r="M15" s="80"/>
    </row>
    <row r="16" spans="1:13" s="56" customFormat="1" ht="38.25" hidden="1">
      <c r="A16" s="62" t="s">
        <v>19</v>
      </c>
      <c r="B16" s="53" t="s">
        <v>12</v>
      </c>
      <c r="C16" s="53" t="s">
        <v>13</v>
      </c>
      <c r="D16" s="53" t="s">
        <v>16</v>
      </c>
      <c r="E16" s="53" t="s">
        <v>20</v>
      </c>
      <c r="F16" s="53" t="s">
        <v>18</v>
      </c>
      <c r="G16" s="63"/>
      <c r="H16" s="63"/>
      <c r="I16" s="63">
        <f t="shared" si="2"/>
        <v>0</v>
      </c>
      <c r="J16" s="81"/>
      <c r="K16" s="81"/>
      <c r="L16" s="81"/>
      <c r="M16" s="81"/>
    </row>
    <row r="17" spans="1:13" s="56" customFormat="1" ht="18.95" hidden="1" customHeight="1">
      <c r="A17" s="64" t="s">
        <v>21</v>
      </c>
      <c r="B17" s="53" t="s">
        <v>12</v>
      </c>
      <c r="C17" s="53" t="s">
        <v>13</v>
      </c>
      <c r="D17" s="53" t="s">
        <v>16</v>
      </c>
      <c r="E17" s="53" t="s">
        <v>22</v>
      </c>
      <c r="F17" s="53" t="s">
        <v>18</v>
      </c>
      <c r="G17" s="63"/>
      <c r="H17" s="63"/>
      <c r="I17" s="63">
        <f t="shared" si="2"/>
        <v>0</v>
      </c>
      <c r="J17" s="81"/>
      <c r="K17" s="81"/>
      <c r="L17" s="81"/>
      <c r="M17" s="81"/>
    </row>
    <row r="18" spans="1:13" s="56" customFormat="1" hidden="1">
      <c r="A18" s="65" t="s">
        <v>23</v>
      </c>
      <c r="B18" s="53" t="s">
        <v>12</v>
      </c>
      <c r="C18" s="53" t="s">
        <v>13</v>
      </c>
      <c r="D18" s="53" t="s">
        <v>16</v>
      </c>
      <c r="E18" s="53" t="s">
        <v>22</v>
      </c>
      <c r="F18" s="53" t="s">
        <v>24</v>
      </c>
      <c r="G18" s="63">
        <v>5203.6000000000004</v>
      </c>
      <c r="H18" s="63"/>
      <c r="I18" s="63">
        <f t="shared" si="2"/>
        <v>5203.6000000000004</v>
      </c>
      <c r="J18" s="81"/>
      <c r="K18" s="81"/>
      <c r="L18" s="81"/>
      <c r="M18" s="81"/>
    </row>
    <row r="19" spans="1:13" s="56" customFormat="1" ht="22.5" hidden="1">
      <c r="A19" s="64" t="s">
        <v>25</v>
      </c>
      <c r="B19" s="53" t="s">
        <v>12</v>
      </c>
      <c r="C19" s="53" t="s">
        <v>13</v>
      </c>
      <c r="D19" s="53" t="s">
        <v>16</v>
      </c>
      <c r="E19" s="53" t="s">
        <v>26</v>
      </c>
      <c r="F19" s="53" t="s">
        <v>18</v>
      </c>
      <c r="G19" s="63"/>
      <c r="H19" s="63"/>
      <c r="I19" s="63">
        <f t="shared" si="2"/>
        <v>0</v>
      </c>
      <c r="J19" s="81"/>
      <c r="K19" s="81"/>
      <c r="L19" s="81"/>
      <c r="M19" s="81"/>
    </row>
    <row r="20" spans="1:13" s="56" customFormat="1" hidden="1">
      <c r="A20" s="65" t="s">
        <v>23</v>
      </c>
      <c r="B20" s="53" t="s">
        <v>12</v>
      </c>
      <c r="C20" s="53" t="s">
        <v>13</v>
      </c>
      <c r="D20" s="53" t="s">
        <v>16</v>
      </c>
      <c r="E20" s="53" t="s">
        <v>26</v>
      </c>
      <c r="F20" s="53" t="s">
        <v>24</v>
      </c>
      <c r="G20" s="63">
        <v>1080</v>
      </c>
      <c r="H20" s="63"/>
      <c r="I20" s="63">
        <f t="shared" si="2"/>
        <v>1080</v>
      </c>
      <c r="J20" s="81"/>
      <c r="K20" s="81"/>
      <c r="L20" s="81"/>
      <c r="M20" s="81"/>
    </row>
    <row r="21" spans="1:13" s="56" customFormat="1" ht="17.25" hidden="1" customHeight="1">
      <c r="A21" s="62" t="s">
        <v>128</v>
      </c>
      <c r="B21" s="53" t="s">
        <v>12</v>
      </c>
      <c r="C21" s="53" t="s">
        <v>13</v>
      </c>
      <c r="D21" s="53" t="s">
        <v>16</v>
      </c>
      <c r="E21" s="53" t="s">
        <v>131</v>
      </c>
      <c r="F21" s="53" t="s">
        <v>18</v>
      </c>
      <c r="G21" s="63"/>
      <c r="H21" s="63"/>
      <c r="I21" s="63">
        <f t="shared" si="2"/>
        <v>0</v>
      </c>
      <c r="J21" s="81"/>
      <c r="K21" s="81"/>
      <c r="L21" s="81"/>
      <c r="M21" s="81"/>
    </row>
    <row r="22" spans="1:13" s="56" customFormat="1" ht="24.75" hidden="1" customHeight="1">
      <c r="A22" s="64" t="s">
        <v>181</v>
      </c>
      <c r="B22" s="53" t="s">
        <v>12</v>
      </c>
      <c r="C22" s="53" t="s">
        <v>13</v>
      </c>
      <c r="D22" s="53" t="s">
        <v>16</v>
      </c>
      <c r="E22" s="53" t="s">
        <v>182</v>
      </c>
      <c r="F22" s="53" t="s">
        <v>18</v>
      </c>
      <c r="G22" s="63"/>
      <c r="H22" s="63"/>
      <c r="I22" s="63">
        <f t="shared" si="2"/>
        <v>0</v>
      </c>
      <c r="J22" s="81"/>
      <c r="K22" s="81"/>
      <c r="L22" s="81"/>
      <c r="M22" s="81"/>
    </row>
    <row r="23" spans="1:13" s="56" customFormat="1" ht="14.25" hidden="1" customHeight="1">
      <c r="A23" s="65" t="s">
        <v>23</v>
      </c>
      <c r="B23" s="53" t="s">
        <v>12</v>
      </c>
      <c r="C23" s="53" t="s">
        <v>13</v>
      </c>
      <c r="D23" s="53" t="s">
        <v>16</v>
      </c>
      <c r="E23" s="53" t="s">
        <v>182</v>
      </c>
      <c r="F23" s="53" t="s">
        <v>24</v>
      </c>
      <c r="G23" s="66"/>
      <c r="H23" s="66"/>
      <c r="I23" s="66">
        <f t="shared" si="2"/>
        <v>0</v>
      </c>
      <c r="J23" s="82"/>
      <c r="K23" s="82"/>
      <c r="L23" s="82"/>
      <c r="M23" s="82"/>
    </row>
    <row r="24" spans="1:13" s="56" customFormat="1" ht="24.75" hidden="1" customHeight="1">
      <c r="A24" s="64" t="s">
        <v>129</v>
      </c>
      <c r="B24" s="53" t="s">
        <v>12</v>
      </c>
      <c r="C24" s="53" t="s">
        <v>13</v>
      </c>
      <c r="D24" s="53" t="s">
        <v>16</v>
      </c>
      <c r="E24" s="53" t="s">
        <v>132</v>
      </c>
      <c r="F24" s="53" t="s">
        <v>18</v>
      </c>
      <c r="G24" s="63"/>
      <c r="H24" s="63"/>
      <c r="I24" s="63">
        <f t="shared" si="2"/>
        <v>0</v>
      </c>
      <c r="J24" s="81"/>
      <c r="K24" s="81"/>
      <c r="L24" s="81"/>
      <c r="M24" s="81"/>
    </row>
    <row r="25" spans="1:13" s="56" customFormat="1" ht="14.25" hidden="1" customHeight="1">
      <c r="A25" s="65" t="s">
        <v>130</v>
      </c>
      <c r="B25" s="53" t="s">
        <v>12</v>
      </c>
      <c r="C25" s="53" t="s">
        <v>13</v>
      </c>
      <c r="D25" s="53" t="s">
        <v>16</v>
      </c>
      <c r="E25" s="53" t="s">
        <v>132</v>
      </c>
      <c r="F25" s="53" t="s">
        <v>133</v>
      </c>
      <c r="G25" s="66">
        <v>40.299999999999997</v>
      </c>
      <c r="H25" s="66"/>
      <c r="I25" s="66">
        <f t="shared" si="2"/>
        <v>40.299999999999997</v>
      </c>
      <c r="J25" s="82"/>
      <c r="K25" s="82"/>
      <c r="L25" s="82"/>
      <c r="M25" s="82"/>
    </row>
    <row r="26" spans="1:13" s="56" customFormat="1" ht="17.25" hidden="1" customHeight="1">
      <c r="A26" s="62" t="s">
        <v>92</v>
      </c>
      <c r="B26" s="53" t="s">
        <v>12</v>
      </c>
      <c r="C26" s="53" t="s">
        <v>13</v>
      </c>
      <c r="D26" s="53" t="s">
        <v>16</v>
      </c>
      <c r="E26" s="53" t="s">
        <v>93</v>
      </c>
      <c r="F26" s="53" t="s">
        <v>18</v>
      </c>
      <c r="G26" s="63"/>
      <c r="H26" s="63"/>
      <c r="I26" s="63">
        <f t="shared" si="2"/>
        <v>0</v>
      </c>
      <c r="J26" s="81"/>
      <c r="K26" s="81"/>
      <c r="L26" s="81"/>
      <c r="M26" s="81"/>
    </row>
    <row r="27" spans="1:13" s="56" customFormat="1" ht="45" hidden="1">
      <c r="A27" s="64" t="s">
        <v>94</v>
      </c>
      <c r="B27" s="53" t="s">
        <v>12</v>
      </c>
      <c r="C27" s="53" t="s">
        <v>13</v>
      </c>
      <c r="D27" s="53" t="s">
        <v>16</v>
      </c>
      <c r="E27" s="53" t="s">
        <v>95</v>
      </c>
      <c r="F27" s="53" t="s">
        <v>18</v>
      </c>
      <c r="G27" s="63"/>
      <c r="H27" s="63"/>
      <c r="I27" s="63">
        <f t="shared" si="2"/>
        <v>0</v>
      </c>
      <c r="J27" s="81"/>
      <c r="K27" s="81"/>
      <c r="L27" s="81"/>
      <c r="M27" s="81"/>
    </row>
    <row r="28" spans="1:13" s="56" customFormat="1" ht="14.25" hidden="1" customHeight="1">
      <c r="A28" s="65" t="s">
        <v>91</v>
      </c>
      <c r="B28" s="53" t="s">
        <v>12</v>
      </c>
      <c r="C28" s="53" t="s">
        <v>13</v>
      </c>
      <c r="D28" s="53" t="s">
        <v>16</v>
      </c>
      <c r="E28" s="53" t="s">
        <v>95</v>
      </c>
      <c r="F28" s="53" t="s">
        <v>96</v>
      </c>
      <c r="G28" s="66">
        <v>468.6</v>
      </c>
      <c r="H28" s="66"/>
      <c r="I28" s="66">
        <f t="shared" si="2"/>
        <v>468.6</v>
      </c>
      <c r="J28" s="82"/>
      <c r="K28" s="82"/>
      <c r="L28" s="82"/>
      <c r="M28" s="82"/>
    </row>
    <row r="29" spans="1:13" s="61" customFormat="1" ht="29.25" customHeight="1">
      <c r="A29" s="57" t="s">
        <v>198</v>
      </c>
      <c r="B29" s="58" t="s">
        <v>12</v>
      </c>
      <c r="C29" s="58" t="s">
        <v>13</v>
      </c>
      <c r="D29" s="58" t="s">
        <v>199</v>
      </c>
      <c r="E29" s="58" t="s">
        <v>17</v>
      </c>
      <c r="F29" s="58" t="s">
        <v>18</v>
      </c>
      <c r="G29" s="59">
        <f>SUM(G30:G32)</f>
        <v>150</v>
      </c>
      <c r="H29" s="59">
        <f t="shared" ref="H29" si="4">SUM(H30:H32)</f>
        <v>-3.9630000000000001</v>
      </c>
      <c r="I29" s="59">
        <f t="shared" si="2"/>
        <v>146.03700000000001</v>
      </c>
      <c r="J29" s="80"/>
      <c r="K29" s="80"/>
      <c r="L29" s="80"/>
      <c r="M29" s="80"/>
    </row>
    <row r="30" spans="1:13" s="56" customFormat="1">
      <c r="A30" s="62" t="s">
        <v>92</v>
      </c>
      <c r="B30" s="53" t="s">
        <v>12</v>
      </c>
      <c r="C30" s="53" t="s">
        <v>13</v>
      </c>
      <c r="D30" s="53" t="s">
        <v>199</v>
      </c>
      <c r="E30" s="53" t="s">
        <v>93</v>
      </c>
      <c r="F30" s="53" t="s">
        <v>18</v>
      </c>
      <c r="G30" s="63"/>
      <c r="H30" s="63"/>
      <c r="I30" s="63">
        <f t="shared" si="2"/>
        <v>0</v>
      </c>
      <c r="J30" s="81"/>
      <c r="K30" s="81"/>
      <c r="L30" s="81"/>
      <c r="M30" s="81"/>
    </row>
    <row r="31" spans="1:13" s="56" customFormat="1" ht="45">
      <c r="A31" s="64" t="s">
        <v>94</v>
      </c>
      <c r="B31" s="53" t="s">
        <v>12</v>
      </c>
      <c r="C31" s="53" t="s">
        <v>13</v>
      </c>
      <c r="D31" s="53" t="s">
        <v>199</v>
      </c>
      <c r="E31" s="53" t="s">
        <v>95</v>
      </c>
      <c r="F31" s="53" t="s">
        <v>18</v>
      </c>
      <c r="G31" s="63"/>
      <c r="H31" s="63"/>
      <c r="I31" s="63">
        <f t="shared" si="2"/>
        <v>0</v>
      </c>
      <c r="J31" s="81"/>
      <c r="K31" s="81"/>
      <c r="L31" s="81"/>
      <c r="M31" s="81"/>
    </row>
    <row r="32" spans="1:13" s="56" customFormat="1">
      <c r="A32" s="65" t="s">
        <v>91</v>
      </c>
      <c r="B32" s="53" t="s">
        <v>12</v>
      </c>
      <c r="C32" s="53" t="s">
        <v>13</v>
      </c>
      <c r="D32" s="53" t="s">
        <v>199</v>
      </c>
      <c r="E32" s="53" t="s">
        <v>95</v>
      </c>
      <c r="F32" s="53" t="s">
        <v>96</v>
      </c>
      <c r="G32" s="63">
        <v>150</v>
      </c>
      <c r="H32" s="63">
        <v>-3.9630000000000001</v>
      </c>
      <c r="I32" s="63">
        <f t="shared" si="2"/>
        <v>146.03700000000001</v>
      </c>
      <c r="J32" s="81"/>
      <c r="K32" s="81"/>
      <c r="L32" s="81"/>
      <c r="M32" s="81"/>
    </row>
    <row r="33" spans="1:13" s="61" customFormat="1" ht="17.25" customHeight="1">
      <c r="A33" s="57" t="s">
        <v>27</v>
      </c>
      <c r="B33" s="58" t="s">
        <v>12</v>
      </c>
      <c r="C33" s="58" t="s">
        <v>13</v>
      </c>
      <c r="D33" s="58" t="s">
        <v>90</v>
      </c>
      <c r="E33" s="58" t="s">
        <v>17</v>
      </c>
      <c r="F33" s="58" t="s">
        <v>18</v>
      </c>
      <c r="G33" s="59">
        <f>SUM(G34:G36)</f>
        <v>750</v>
      </c>
      <c r="H33" s="59">
        <f t="shared" ref="H33" si="5">SUM(H34:H36)</f>
        <v>0</v>
      </c>
      <c r="I33" s="59">
        <f t="shared" si="2"/>
        <v>750</v>
      </c>
      <c r="J33" s="80"/>
      <c r="K33" s="80"/>
      <c r="L33" s="80"/>
      <c r="M33" s="80"/>
    </row>
    <row r="34" spans="1:13" s="56" customFormat="1" hidden="1">
      <c r="A34" s="62" t="s">
        <v>27</v>
      </c>
      <c r="B34" s="53" t="s">
        <v>12</v>
      </c>
      <c r="C34" s="53" t="s">
        <v>13</v>
      </c>
      <c r="D34" s="53" t="s">
        <v>90</v>
      </c>
      <c r="E34" s="53" t="s">
        <v>29</v>
      </c>
      <c r="F34" s="53" t="s">
        <v>18</v>
      </c>
      <c r="G34" s="63"/>
      <c r="H34" s="63"/>
      <c r="I34" s="63">
        <f t="shared" si="2"/>
        <v>0</v>
      </c>
      <c r="J34" s="81"/>
      <c r="K34" s="81"/>
      <c r="L34" s="81"/>
      <c r="M34" s="81"/>
    </row>
    <row r="35" spans="1:13" s="56" customFormat="1" hidden="1">
      <c r="A35" s="64" t="s">
        <v>30</v>
      </c>
      <c r="B35" s="53" t="s">
        <v>12</v>
      </c>
      <c r="C35" s="53" t="s">
        <v>13</v>
      </c>
      <c r="D35" s="53" t="s">
        <v>90</v>
      </c>
      <c r="E35" s="53" t="s">
        <v>31</v>
      </c>
      <c r="F35" s="53" t="s">
        <v>18</v>
      </c>
      <c r="G35" s="63"/>
      <c r="H35" s="63"/>
      <c r="I35" s="63">
        <f t="shared" si="2"/>
        <v>0</v>
      </c>
      <c r="J35" s="81"/>
      <c r="K35" s="81"/>
      <c r="L35" s="81"/>
      <c r="M35" s="81"/>
    </row>
    <row r="36" spans="1:13" s="56" customFormat="1" hidden="1">
      <c r="A36" s="65" t="s">
        <v>32</v>
      </c>
      <c r="B36" s="53" t="s">
        <v>12</v>
      </c>
      <c r="C36" s="53" t="s">
        <v>13</v>
      </c>
      <c r="D36" s="53" t="s">
        <v>90</v>
      </c>
      <c r="E36" s="53" t="s">
        <v>31</v>
      </c>
      <c r="F36" s="53" t="s">
        <v>33</v>
      </c>
      <c r="G36" s="63">
        <v>750</v>
      </c>
      <c r="H36" s="63"/>
      <c r="I36" s="63">
        <f t="shared" si="2"/>
        <v>750</v>
      </c>
      <c r="J36" s="81"/>
      <c r="K36" s="81"/>
      <c r="L36" s="81"/>
      <c r="M36" s="81"/>
    </row>
    <row r="37" spans="1:13" s="69" customFormat="1">
      <c r="A37" s="67" t="s">
        <v>34</v>
      </c>
      <c r="B37" s="68" t="s">
        <v>12</v>
      </c>
      <c r="C37" s="68" t="s">
        <v>13</v>
      </c>
      <c r="D37" s="68" t="s">
        <v>148</v>
      </c>
      <c r="E37" s="68" t="s">
        <v>17</v>
      </c>
      <c r="F37" s="68" t="s">
        <v>18</v>
      </c>
      <c r="G37" s="59">
        <f>SUM(G38:G45)</f>
        <v>695</v>
      </c>
      <c r="H37" s="59">
        <f t="shared" ref="H37" si="6">SUM(H38:H45)</f>
        <v>0</v>
      </c>
      <c r="I37" s="59">
        <f t="shared" si="2"/>
        <v>695</v>
      </c>
      <c r="J37" s="80"/>
      <c r="K37" s="80"/>
      <c r="L37" s="80"/>
      <c r="M37" s="80"/>
    </row>
    <row r="38" spans="1:13" ht="27.75" hidden="1" customHeight="1">
      <c r="A38" s="10" t="s">
        <v>122</v>
      </c>
      <c r="B38" s="11" t="s">
        <v>12</v>
      </c>
      <c r="C38" s="11" t="s">
        <v>13</v>
      </c>
      <c r="D38" s="11" t="s">
        <v>148</v>
      </c>
      <c r="E38" s="11" t="s">
        <v>123</v>
      </c>
      <c r="F38" s="11" t="s">
        <v>18</v>
      </c>
      <c r="G38" s="41"/>
      <c r="H38" s="41"/>
      <c r="I38" s="41">
        <f t="shared" si="2"/>
        <v>0</v>
      </c>
      <c r="J38" s="83"/>
      <c r="K38" s="83"/>
      <c r="L38" s="83"/>
      <c r="M38" s="83"/>
    </row>
    <row r="39" spans="1:13" ht="22.5" hidden="1" customHeight="1">
      <c r="A39" s="12" t="s">
        <v>36</v>
      </c>
      <c r="B39" s="11" t="s">
        <v>12</v>
      </c>
      <c r="C39" s="11" t="s">
        <v>13</v>
      </c>
      <c r="D39" s="11" t="s">
        <v>148</v>
      </c>
      <c r="E39" s="11" t="s">
        <v>37</v>
      </c>
      <c r="F39" s="11" t="s">
        <v>18</v>
      </c>
      <c r="G39" s="41"/>
      <c r="H39" s="41"/>
      <c r="I39" s="41">
        <f t="shared" si="2"/>
        <v>0</v>
      </c>
      <c r="J39" s="83"/>
      <c r="K39" s="83"/>
      <c r="L39" s="83"/>
      <c r="M39" s="83"/>
    </row>
    <row r="40" spans="1:13" hidden="1">
      <c r="A40" s="13" t="s">
        <v>23</v>
      </c>
      <c r="B40" s="11" t="s">
        <v>12</v>
      </c>
      <c r="C40" s="11" t="s">
        <v>13</v>
      </c>
      <c r="D40" s="11" t="s">
        <v>148</v>
      </c>
      <c r="E40" s="11" t="s">
        <v>37</v>
      </c>
      <c r="F40" s="11" t="s">
        <v>24</v>
      </c>
      <c r="G40" s="41">
        <v>350</v>
      </c>
      <c r="H40" s="41"/>
      <c r="I40" s="41">
        <f t="shared" si="2"/>
        <v>350</v>
      </c>
      <c r="J40" s="83"/>
      <c r="K40" s="83"/>
      <c r="L40" s="83"/>
      <c r="M40" s="83"/>
    </row>
    <row r="41" spans="1:13" ht="25.5" hidden="1">
      <c r="A41" s="10" t="s">
        <v>38</v>
      </c>
      <c r="B41" s="11" t="s">
        <v>12</v>
      </c>
      <c r="C41" s="11" t="s">
        <v>13</v>
      </c>
      <c r="D41" s="11" t="s">
        <v>148</v>
      </c>
      <c r="E41" s="11" t="s">
        <v>39</v>
      </c>
      <c r="F41" s="11" t="s">
        <v>18</v>
      </c>
      <c r="G41" s="41"/>
      <c r="H41" s="41"/>
      <c r="I41" s="41">
        <f t="shared" si="2"/>
        <v>0</v>
      </c>
      <c r="J41" s="83"/>
      <c r="K41" s="83"/>
      <c r="L41" s="83"/>
      <c r="M41" s="83"/>
    </row>
    <row r="42" spans="1:13" ht="14.25" hidden="1" customHeight="1">
      <c r="A42" s="12" t="s">
        <v>40</v>
      </c>
      <c r="B42" s="11" t="s">
        <v>12</v>
      </c>
      <c r="C42" s="11" t="s">
        <v>13</v>
      </c>
      <c r="D42" s="11" t="s">
        <v>148</v>
      </c>
      <c r="E42" s="11" t="s">
        <v>41</v>
      </c>
      <c r="F42" s="11" t="s">
        <v>18</v>
      </c>
      <c r="G42" s="41"/>
      <c r="H42" s="41"/>
      <c r="I42" s="41">
        <f t="shared" si="2"/>
        <v>0</v>
      </c>
      <c r="J42" s="83"/>
      <c r="K42" s="83"/>
      <c r="L42" s="83"/>
      <c r="M42" s="83"/>
    </row>
    <row r="43" spans="1:13" hidden="1">
      <c r="A43" s="13" t="s">
        <v>23</v>
      </c>
      <c r="B43" s="11" t="s">
        <v>12</v>
      </c>
      <c r="C43" s="11" t="s">
        <v>13</v>
      </c>
      <c r="D43" s="11" t="s">
        <v>148</v>
      </c>
      <c r="E43" s="11" t="s">
        <v>41</v>
      </c>
      <c r="F43" s="11" t="s">
        <v>24</v>
      </c>
      <c r="G43" s="41">
        <v>345</v>
      </c>
      <c r="H43" s="41"/>
      <c r="I43" s="41">
        <f t="shared" si="2"/>
        <v>345</v>
      </c>
      <c r="J43" s="83"/>
      <c r="K43" s="83"/>
      <c r="L43" s="83"/>
      <c r="M43" s="83"/>
    </row>
    <row r="44" spans="1:13" ht="23.25" hidden="1" customHeight="1">
      <c r="A44" s="12" t="s">
        <v>116</v>
      </c>
      <c r="B44" s="11" t="s">
        <v>12</v>
      </c>
      <c r="C44" s="11" t="s">
        <v>13</v>
      </c>
      <c r="D44" s="11" t="s">
        <v>35</v>
      </c>
      <c r="E44" s="11" t="s">
        <v>115</v>
      </c>
      <c r="F44" s="11" t="s">
        <v>18</v>
      </c>
      <c r="G44" s="41"/>
      <c r="H44" s="41"/>
      <c r="I44" s="41">
        <f t="shared" si="2"/>
        <v>0</v>
      </c>
      <c r="J44" s="83"/>
      <c r="K44" s="83"/>
      <c r="L44" s="83"/>
      <c r="M44" s="83"/>
    </row>
    <row r="45" spans="1:13" hidden="1">
      <c r="A45" s="13" t="s">
        <v>23</v>
      </c>
      <c r="B45" s="11" t="s">
        <v>12</v>
      </c>
      <c r="C45" s="11" t="s">
        <v>13</v>
      </c>
      <c r="D45" s="11" t="s">
        <v>35</v>
      </c>
      <c r="E45" s="11" t="s">
        <v>115</v>
      </c>
      <c r="F45" s="11" t="s">
        <v>24</v>
      </c>
      <c r="G45" s="41"/>
      <c r="H45" s="41"/>
      <c r="I45" s="41">
        <f t="shared" si="2"/>
        <v>0</v>
      </c>
      <c r="J45" s="83"/>
      <c r="K45" s="83"/>
      <c r="L45" s="83"/>
      <c r="M45" s="83"/>
    </row>
    <row r="46" spans="1:13" s="9" customFormat="1" ht="21" customHeight="1">
      <c r="A46" s="15" t="s">
        <v>42</v>
      </c>
      <c r="B46" s="8" t="s">
        <v>12</v>
      </c>
      <c r="C46" s="16" t="s">
        <v>43</v>
      </c>
      <c r="D46" s="16" t="s">
        <v>14</v>
      </c>
      <c r="E46" s="16"/>
      <c r="F46" s="16"/>
      <c r="G46" s="42">
        <f>G47</f>
        <v>199.994</v>
      </c>
      <c r="H46" s="42">
        <f t="shared" ref="H46" si="7">H47</f>
        <v>0</v>
      </c>
      <c r="I46" s="42">
        <f t="shared" si="2"/>
        <v>199.994</v>
      </c>
      <c r="J46" s="84"/>
      <c r="K46" s="84"/>
      <c r="L46" s="84"/>
      <c r="M46" s="84"/>
    </row>
    <row r="47" spans="1:13" s="9" customFormat="1" hidden="1">
      <c r="A47" s="17" t="s">
        <v>44</v>
      </c>
      <c r="B47" s="8" t="s">
        <v>12</v>
      </c>
      <c r="C47" s="16" t="s">
        <v>43</v>
      </c>
      <c r="D47" s="16" t="s">
        <v>45</v>
      </c>
      <c r="E47" s="16" t="s">
        <v>17</v>
      </c>
      <c r="F47" s="16" t="s">
        <v>18</v>
      </c>
      <c r="G47" s="42">
        <f>SUM(G48:G50)</f>
        <v>199.994</v>
      </c>
      <c r="H47" s="42">
        <f t="shared" ref="H47" si="8">SUM(H48:H50)</f>
        <v>0</v>
      </c>
      <c r="I47" s="42">
        <f t="shared" si="2"/>
        <v>199.994</v>
      </c>
      <c r="J47" s="84"/>
      <c r="K47" s="84"/>
      <c r="L47" s="84"/>
      <c r="M47" s="84"/>
    </row>
    <row r="48" spans="1:13" hidden="1">
      <c r="A48" s="18" t="s">
        <v>46</v>
      </c>
      <c r="B48" s="11" t="s">
        <v>12</v>
      </c>
      <c r="C48" s="19" t="s">
        <v>43</v>
      </c>
      <c r="D48" s="19" t="s">
        <v>45</v>
      </c>
      <c r="E48" s="19" t="s">
        <v>47</v>
      </c>
      <c r="F48" s="19" t="s">
        <v>18</v>
      </c>
      <c r="G48" s="37"/>
      <c r="H48" s="37"/>
      <c r="I48" s="37">
        <f t="shared" si="2"/>
        <v>0</v>
      </c>
      <c r="J48" s="39"/>
      <c r="K48" s="39"/>
      <c r="L48" s="39"/>
      <c r="M48" s="39"/>
    </row>
    <row r="49" spans="1:13" ht="22.5" hidden="1">
      <c r="A49" s="20" t="s">
        <v>48</v>
      </c>
      <c r="B49" s="11" t="s">
        <v>12</v>
      </c>
      <c r="C49" s="19" t="s">
        <v>43</v>
      </c>
      <c r="D49" s="19" t="s">
        <v>45</v>
      </c>
      <c r="E49" s="19" t="s">
        <v>49</v>
      </c>
      <c r="F49" s="19" t="s">
        <v>18</v>
      </c>
      <c r="G49" s="37"/>
      <c r="H49" s="37"/>
      <c r="I49" s="37">
        <f t="shared" si="2"/>
        <v>0</v>
      </c>
      <c r="J49" s="39"/>
      <c r="K49" s="39"/>
      <c r="L49" s="39"/>
      <c r="M49" s="39"/>
    </row>
    <row r="50" spans="1:13" hidden="1">
      <c r="A50" s="21" t="s">
        <v>23</v>
      </c>
      <c r="B50" s="11" t="s">
        <v>12</v>
      </c>
      <c r="C50" s="19" t="s">
        <v>43</v>
      </c>
      <c r="D50" s="19" t="s">
        <v>45</v>
      </c>
      <c r="E50" s="19" t="s">
        <v>49</v>
      </c>
      <c r="F50" s="19" t="s">
        <v>24</v>
      </c>
      <c r="G50" s="37">
        <v>199.994</v>
      </c>
      <c r="H50" s="37"/>
      <c r="I50" s="37">
        <f t="shared" si="2"/>
        <v>199.994</v>
      </c>
      <c r="J50" s="39"/>
      <c r="K50" s="39"/>
      <c r="L50" s="39"/>
      <c r="M50" s="39"/>
    </row>
    <row r="51" spans="1:13" s="9" customFormat="1" ht="25.5">
      <c r="A51" s="15" t="s">
        <v>50</v>
      </c>
      <c r="B51" s="8" t="s">
        <v>12</v>
      </c>
      <c r="C51" s="16" t="s">
        <v>45</v>
      </c>
      <c r="D51" s="16" t="s">
        <v>14</v>
      </c>
      <c r="E51" s="16"/>
      <c r="F51" s="16"/>
      <c r="G51" s="42">
        <f>G52</f>
        <v>1045.8</v>
      </c>
      <c r="H51" s="42">
        <f t="shared" ref="H51" si="9">H52</f>
        <v>0</v>
      </c>
      <c r="I51" s="42">
        <f t="shared" si="2"/>
        <v>1045.8</v>
      </c>
      <c r="J51" s="84"/>
      <c r="K51" s="84"/>
      <c r="L51" s="84"/>
      <c r="M51" s="84"/>
    </row>
    <row r="52" spans="1:13" s="9" customFormat="1" ht="25.5" hidden="1">
      <c r="A52" s="15" t="s">
        <v>51</v>
      </c>
      <c r="B52" s="8" t="s">
        <v>12</v>
      </c>
      <c r="C52" s="16" t="s">
        <v>45</v>
      </c>
      <c r="D52" s="16" t="s">
        <v>52</v>
      </c>
      <c r="E52" s="16" t="s">
        <v>17</v>
      </c>
      <c r="F52" s="16" t="s">
        <v>18</v>
      </c>
      <c r="G52" s="42">
        <f>SUM(G56:G60)</f>
        <v>1045.8</v>
      </c>
      <c r="H52" s="42">
        <f t="shared" ref="H52" si="10">SUM(H56:H60)</f>
        <v>0</v>
      </c>
      <c r="I52" s="42">
        <f t="shared" si="2"/>
        <v>1045.8</v>
      </c>
      <c r="J52" s="84"/>
      <c r="K52" s="84"/>
      <c r="L52" s="84"/>
      <c r="M52" s="84"/>
    </row>
    <row r="53" spans="1:13" s="9" customFormat="1" ht="38.25" hidden="1">
      <c r="A53" s="10" t="s">
        <v>19</v>
      </c>
      <c r="B53" s="11" t="s">
        <v>12</v>
      </c>
      <c r="C53" s="19" t="s">
        <v>45</v>
      </c>
      <c r="D53" s="19" t="s">
        <v>52</v>
      </c>
      <c r="E53" s="11" t="s">
        <v>20</v>
      </c>
      <c r="F53" s="11" t="s">
        <v>18</v>
      </c>
      <c r="G53" s="42"/>
      <c r="H53" s="42"/>
      <c r="I53" s="42">
        <f t="shared" si="2"/>
        <v>0</v>
      </c>
      <c r="J53" s="84"/>
      <c r="K53" s="84"/>
      <c r="L53" s="84"/>
      <c r="M53" s="84"/>
    </row>
    <row r="54" spans="1:13" s="9" customFormat="1" hidden="1">
      <c r="A54" s="12" t="s">
        <v>21</v>
      </c>
      <c r="B54" s="11" t="s">
        <v>12</v>
      </c>
      <c r="C54" s="19" t="s">
        <v>45</v>
      </c>
      <c r="D54" s="19" t="s">
        <v>52</v>
      </c>
      <c r="E54" s="11" t="s">
        <v>22</v>
      </c>
      <c r="F54" s="11" t="s">
        <v>18</v>
      </c>
      <c r="G54" s="42"/>
      <c r="H54" s="42"/>
      <c r="I54" s="42">
        <f t="shared" si="2"/>
        <v>0</v>
      </c>
      <c r="J54" s="84"/>
      <c r="K54" s="84"/>
      <c r="L54" s="84"/>
      <c r="M54" s="84"/>
    </row>
    <row r="55" spans="1:13" s="9" customFormat="1" hidden="1">
      <c r="A55" s="13" t="s">
        <v>23</v>
      </c>
      <c r="B55" s="11" t="s">
        <v>12</v>
      </c>
      <c r="C55" s="19" t="s">
        <v>45</v>
      </c>
      <c r="D55" s="19" t="s">
        <v>52</v>
      </c>
      <c r="E55" s="11" t="s">
        <v>22</v>
      </c>
      <c r="F55" s="11" t="s">
        <v>24</v>
      </c>
      <c r="G55" s="42"/>
      <c r="H55" s="42"/>
      <c r="I55" s="42">
        <f t="shared" si="2"/>
        <v>0</v>
      </c>
      <c r="J55" s="84"/>
      <c r="K55" s="84"/>
      <c r="L55" s="84"/>
      <c r="M55" s="84"/>
    </row>
    <row r="56" spans="1:13" hidden="1">
      <c r="A56" s="22" t="s">
        <v>53</v>
      </c>
      <c r="B56" s="11" t="s">
        <v>12</v>
      </c>
      <c r="C56" s="19" t="s">
        <v>45</v>
      </c>
      <c r="D56" s="19" t="s">
        <v>52</v>
      </c>
      <c r="E56" s="23">
        <v>7950000</v>
      </c>
      <c r="F56" s="19" t="s">
        <v>18</v>
      </c>
      <c r="G56" s="37"/>
      <c r="H56" s="37"/>
      <c r="I56" s="37">
        <f t="shared" si="2"/>
        <v>0</v>
      </c>
      <c r="J56" s="39"/>
      <c r="K56" s="39"/>
      <c r="L56" s="39"/>
      <c r="M56" s="39"/>
    </row>
    <row r="57" spans="1:13" ht="33.75" hidden="1">
      <c r="A57" s="48" t="s">
        <v>194</v>
      </c>
      <c r="B57" s="11" t="s">
        <v>12</v>
      </c>
      <c r="C57" s="19" t="s">
        <v>45</v>
      </c>
      <c r="D57" s="19" t="s">
        <v>52</v>
      </c>
      <c r="E57" s="23">
        <v>7950004</v>
      </c>
      <c r="F57" s="19" t="s">
        <v>18</v>
      </c>
      <c r="G57" s="37"/>
      <c r="H57" s="37"/>
      <c r="I57" s="37">
        <f t="shared" si="2"/>
        <v>0</v>
      </c>
      <c r="J57" s="39"/>
      <c r="K57" s="39"/>
      <c r="L57" s="39"/>
      <c r="M57" s="39"/>
    </row>
    <row r="58" spans="1:13" hidden="1">
      <c r="A58" s="24" t="s">
        <v>23</v>
      </c>
      <c r="B58" s="11" t="s">
        <v>12</v>
      </c>
      <c r="C58" s="19" t="s">
        <v>45</v>
      </c>
      <c r="D58" s="19" t="s">
        <v>52</v>
      </c>
      <c r="E58" s="23">
        <v>7950004</v>
      </c>
      <c r="F58" s="19" t="s">
        <v>24</v>
      </c>
      <c r="G58" s="37">
        <v>889.8</v>
      </c>
      <c r="H58" s="37"/>
      <c r="I58" s="37">
        <f t="shared" si="2"/>
        <v>889.8</v>
      </c>
      <c r="J58" s="39"/>
      <c r="K58" s="39"/>
      <c r="L58" s="39"/>
      <c r="M58" s="39"/>
    </row>
    <row r="59" spans="1:13" ht="33.75" hidden="1">
      <c r="A59" s="48" t="s">
        <v>195</v>
      </c>
      <c r="B59" s="11" t="s">
        <v>12</v>
      </c>
      <c r="C59" s="19" t="s">
        <v>45</v>
      </c>
      <c r="D59" s="19" t="s">
        <v>52</v>
      </c>
      <c r="E59" s="23">
        <v>7950010</v>
      </c>
      <c r="F59" s="19" t="s">
        <v>18</v>
      </c>
      <c r="G59" s="37"/>
      <c r="H59" s="37"/>
      <c r="I59" s="37">
        <f t="shared" si="2"/>
        <v>0</v>
      </c>
      <c r="J59" s="39"/>
      <c r="K59" s="39"/>
      <c r="L59" s="39"/>
      <c r="M59" s="39"/>
    </row>
    <row r="60" spans="1:13" hidden="1">
      <c r="A60" s="24" t="s">
        <v>23</v>
      </c>
      <c r="B60" s="11" t="s">
        <v>12</v>
      </c>
      <c r="C60" s="19" t="s">
        <v>45</v>
      </c>
      <c r="D60" s="19" t="s">
        <v>52</v>
      </c>
      <c r="E60" s="23">
        <v>7950010</v>
      </c>
      <c r="F60" s="19" t="s">
        <v>24</v>
      </c>
      <c r="G60" s="37">
        <v>156</v>
      </c>
      <c r="H60" s="37"/>
      <c r="I60" s="37">
        <f t="shared" si="2"/>
        <v>156</v>
      </c>
      <c r="J60" s="39"/>
      <c r="K60" s="39"/>
      <c r="L60" s="39"/>
      <c r="M60" s="39"/>
    </row>
    <row r="61" spans="1:13" s="9" customFormat="1" ht="21" customHeight="1">
      <c r="A61" s="15" t="s">
        <v>54</v>
      </c>
      <c r="B61" s="8" t="s">
        <v>12</v>
      </c>
      <c r="C61" s="16" t="s">
        <v>16</v>
      </c>
      <c r="D61" s="16" t="s">
        <v>14</v>
      </c>
      <c r="E61" s="16"/>
      <c r="F61" s="16"/>
      <c r="G61" s="42">
        <f>G62+G71</f>
        <v>3441</v>
      </c>
      <c r="H61" s="42">
        <f t="shared" ref="H61" si="11">H62+H71</f>
        <v>0</v>
      </c>
      <c r="I61" s="42">
        <f t="shared" si="2"/>
        <v>3441</v>
      </c>
      <c r="J61" s="84"/>
      <c r="K61" s="84"/>
      <c r="L61" s="84"/>
      <c r="M61" s="84"/>
    </row>
    <row r="62" spans="1:13" s="9" customFormat="1" ht="12.75" hidden="1" customHeight="1">
      <c r="A62" s="17" t="s">
        <v>160</v>
      </c>
      <c r="B62" s="8" t="s">
        <v>12</v>
      </c>
      <c r="C62" s="16" t="s">
        <v>16</v>
      </c>
      <c r="D62" s="16" t="s">
        <v>52</v>
      </c>
      <c r="E62" s="16" t="s">
        <v>17</v>
      </c>
      <c r="F62" s="16" t="s">
        <v>18</v>
      </c>
      <c r="G62" s="42">
        <f>SUM(G64:G70)</f>
        <v>2566</v>
      </c>
      <c r="H62" s="42">
        <f t="shared" ref="H62" si="12">SUM(H64:H70)</f>
        <v>0</v>
      </c>
      <c r="I62" s="42">
        <f t="shared" si="2"/>
        <v>2566</v>
      </c>
      <c r="J62" s="84"/>
      <c r="K62" s="84"/>
      <c r="L62" s="84"/>
      <c r="M62" s="84"/>
    </row>
    <row r="63" spans="1:13" ht="13.5" hidden="1" customHeight="1">
      <c r="A63" s="22" t="s">
        <v>110</v>
      </c>
      <c r="B63" s="11" t="s">
        <v>12</v>
      </c>
      <c r="C63" s="19" t="s">
        <v>16</v>
      </c>
      <c r="D63" s="19" t="s">
        <v>52</v>
      </c>
      <c r="E63" s="19" t="s">
        <v>112</v>
      </c>
      <c r="F63" s="19" t="s">
        <v>18</v>
      </c>
      <c r="G63" s="37"/>
      <c r="H63" s="37"/>
      <c r="I63" s="37">
        <f t="shared" si="2"/>
        <v>0</v>
      </c>
      <c r="J63" s="39"/>
      <c r="K63" s="39"/>
      <c r="L63" s="39"/>
      <c r="M63" s="39"/>
    </row>
    <row r="64" spans="1:13" s="9" customFormat="1" ht="33.75" hidden="1">
      <c r="A64" s="20" t="s">
        <v>163</v>
      </c>
      <c r="B64" s="11" t="s">
        <v>12</v>
      </c>
      <c r="C64" s="19" t="s">
        <v>16</v>
      </c>
      <c r="D64" s="19" t="s">
        <v>52</v>
      </c>
      <c r="E64" s="19" t="s">
        <v>165</v>
      </c>
      <c r="F64" s="19" t="s">
        <v>18</v>
      </c>
      <c r="G64" s="37"/>
      <c r="H64" s="37"/>
      <c r="I64" s="37">
        <f t="shared" si="2"/>
        <v>0</v>
      </c>
      <c r="J64" s="39"/>
      <c r="K64" s="39"/>
      <c r="L64" s="39"/>
      <c r="M64" s="39"/>
    </row>
    <row r="65" spans="1:13" s="9" customFormat="1" ht="12.75" hidden="1" customHeight="1">
      <c r="A65" s="24" t="s">
        <v>23</v>
      </c>
      <c r="B65" s="11" t="s">
        <v>12</v>
      </c>
      <c r="C65" s="19" t="s">
        <v>16</v>
      </c>
      <c r="D65" s="19" t="s">
        <v>52</v>
      </c>
      <c r="E65" s="19" t="s">
        <v>165</v>
      </c>
      <c r="F65" s="19" t="s">
        <v>24</v>
      </c>
      <c r="G65" s="37"/>
      <c r="H65" s="37"/>
      <c r="I65" s="37">
        <f t="shared" si="2"/>
        <v>0</v>
      </c>
      <c r="J65" s="39"/>
      <c r="K65" s="39"/>
      <c r="L65" s="39"/>
      <c r="M65" s="39"/>
    </row>
    <row r="66" spans="1:13" s="9" customFormat="1" ht="22.5" hidden="1">
      <c r="A66" s="20" t="s">
        <v>164</v>
      </c>
      <c r="B66" s="11" t="s">
        <v>12</v>
      </c>
      <c r="C66" s="19" t="s">
        <v>16</v>
      </c>
      <c r="D66" s="19" t="s">
        <v>52</v>
      </c>
      <c r="E66" s="19" t="s">
        <v>166</v>
      </c>
      <c r="F66" s="19" t="s">
        <v>18</v>
      </c>
      <c r="G66" s="37"/>
      <c r="H66" s="37"/>
      <c r="I66" s="37">
        <f t="shared" si="2"/>
        <v>0</v>
      </c>
      <c r="J66" s="39"/>
      <c r="K66" s="39"/>
      <c r="L66" s="39"/>
      <c r="M66" s="39"/>
    </row>
    <row r="67" spans="1:13" s="9" customFormat="1" ht="12.75" hidden="1" customHeight="1">
      <c r="A67" s="24" t="s">
        <v>23</v>
      </c>
      <c r="B67" s="11" t="s">
        <v>12</v>
      </c>
      <c r="C67" s="19" t="s">
        <v>16</v>
      </c>
      <c r="D67" s="19" t="s">
        <v>52</v>
      </c>
      <c r="E67" s="19" t="s">
        <v>166</v>
      </c>
      <c r="F67" s="19" t="s">
        <v>24</v>
      </c>
      <c r="G67" s="37"/>
      <c r="H67" s="37"/>
      <c r="I67" s="37">
        <f t="shared" si="2"/>
        <v>0</v>
      </c>
      <c r="J67" s="39"/>
      <c r="K67" s="39"/>
      <c r="L67" s="39"/>
      <c r="M67" s="39"/>
    </row>
    <row r="68" spans="1:13" ht="13.5" hidden="1" customHeight="1">
      <c r="A68" s="22" t="s">
        <v>53</v>
      </c>
      <c r="B68" s="11" t="s">
        <v>12</v>
      </c>
      <c r="C68" s="19" t="s">
        <v>16</v>
      </c>
      <c r="D68" s="19" t="s">
        <v>52</v>
      </c>
      <c r="E68" s="19" t="s">
        <v>175</v>
      </c>
      <c r="F68" s="19" t="s">
        <v>18</v>
      </c>
      <c r="G68" s="37"/>
      <c r="H68" s="37"/>
      <c r="I68" s="37">
        <f t="shared" si="2"/>
        <v>0</v>
      </c>
      <c r="J68" s="39"/>
      <c r="K68" s="39"/>
      <c r="L68" s="39"/>
      <c r="M68" s="39"/>
    </row>
    <row r="69" spans="1:13" ht="33.75" hidden="1">
      <c r="A69" s="48" t="s">
        <v>180</v>
      </c>
      <c r="B69" s="11" t="s">
        <v>12</v>
      </c>
      <c r="C69" s="19" t="s">
        <v>16</v>
      </c>
      <c r="D69" s="19" t="s">
        <v>52</v>
      </c>
      <c r="E69" s="23">
        <v>7950012</v>
      </c>
      <c r="F69" s="19" t="s">
        <v>18</v>
      </c>
      <c r="G69" s="37"/>
      <c r="H69" s="37"/>
      <c r="I69" s="37">
        <f t="shared" si="2"/>
        <v>0</v>
      </c>
      <c r="J69" s="39"/>
      <c r="K69" s="39"/>
      <c r="L69" s="39"/>
      <c r="M69" s="39"/>
    </row>
    <row r="70" spans="1:13" hidden="1">
      <c r="A70" s="24" t="s">
        <v>23</v>
      </c>
      <c r="B70" s="11" t="s">
        <v>12</v>
      </c>
      <c r="C70" s="19" t="s">
        <v>16</v>
      </c>
      <c r="D70" s="19" t="s">
        <v>52</v>
      </c>
      <c r="E70" s="23">
        <v>7950012</v>
      </c>
      <c r="F70" s="19" t="s">
        <v>24</v>
      </c>
      <c r="G70" s="37">
        <f>2466+100</f>
        <v>2566</v>
      </c>
      <c r="H70" s="37"/>
      <c r="I70" s="37">
        <f t="shared" si="2"/>
        <v>2566</v>
      </c>
      <c r="J70" s="39"/>
      <c r="K70" s="39"/>
      <c r="L70" s="39"/>
      <c r="M70" s="39"/>
    </row>
    <row r="71" spans="1:13" s="9" customFormat="1" ht="12.75" hidden="1" customHeight="1">
      <c r="A71" s="17" t="s">
        <v>117</v>
      </c>
      <c r="B71" s="8" t="s">
        <v>12</v>
      </c>
      <c r="C71" s="16" t="s">
        <v>16</v>
      </c>
      <c r="D71" s="16" t="s">
        <v>28</v>
      </c>
      <c r="E71" s="16" t="s">
        <v>17</v>
      </c>
      <c r="F71" s="16" t="s">
        <v>18</v>
      </c>
      <c r="G71" s="42">
        <f>SUM(G72:G78)</f>
        <v>875</v>
      </c>
      <c r="H71" s="42">
        <f t="shared" ref="H71" si="13">SUM(H72:H78)</f>
        <v>0</v>
      </c>
      <c r="I71" s="42">
        <f t="shared" si="2"/>
        <v>875</v>
      </c>
      <c r="J71" s="84"/>
      <c r="K71" s="84"/>
      <c r="L71" s="84"/>
      <c r="M71" s="84"/>
    </row>
    <row r="72" spans="1:13" ht="13.5" hidden="1" customHeight="1">
      <c r="A72" s="20" t="s">
        <v>124</v>
      </c>
      <c r="B72" s="11" t="s">
        <v>12</v>
      </c>
      <c r="C72" s="19" t="s">
        <v>16</v>
      </c>
      <c r="D72" s="19" t="s">
        <v>28</v>
      </c>
      <c r="E72" s="19" t="s">
        <v>125</v>
      </c>
      <c r="F72" s="19" t="s">
        <v>18</v>
      </c>
      <c r="G72" s="37"/>
      <c r="H72" s="37"/>
      <c r="I72" s="37">
        <f t="shared" si="2"/>
        <v>0</v>
      </c>
      <c r="J72" s="39"/>
      <c r="K72" s="39"/>
      <c r="L72" s="39"/>
      <c r="M72" s="39"/>
    </row>
    <row r="73" spans="1:13" hidden="1">
      <c r="A73" s="24" t="s">
        <v>23</v>
      </c>
      <c r="B73" s="11" t="s">
        <v>12</v>
      </c>
      <c r="C73" s="19" t="s">
        <v>16</v>
      </c>
      <c r="D73" s="19" t="s">
        <v>28</v>
      </c>
      <c r="E73" s="23">
        <v>3380000</v>
      </c>
      <c r="F73" s="19" t="s">
        <v>24</v>
      </c>
      <c r="G73" s="37">
        <f>300+100</f>
        <v>400</v>
      </c>
      <c r="H73" s="37"/>
      <c r="I73" s="37">
        <f t="shared" si="2"/>
        <v>400</v>
      </c>
      <c r="J73" s="39"/>
      <c r="K73" s="39"/>
      <c r="L73" s="39"/>
      <c r="M73" s="39"/>
    </row>
    <row r="74" spans="1:13" ht="15" hidden="1" customHeight="1">
      <c r="A74" s="18" t="s">
        <v>118</v>
      </c>
      <c r="B74" s="11" t="s">
        <v>12</v>
      </c>
      <c r="C74" s="19" t="s">
        <v>16</v>
      </c>
      <c r="D74" s="19" t="s">
        <v>28</v>
      </c>
      <c r="E74" s="19" t="s">
        <v>119</v>
      </c>
      <c r="F74" s="19" t="s">
        <v>18</v>
      </c>
      <c r="G74" s="37"/>
      <c r="H74" s="37"/>
      <c r="I74" s="37">
        <f t="shared" si="2"/>
        <v>0</v>
      </c>
      <c r="J74" s="39"/>
      <c r="K74" s="39"/>
      <c r="L74" s="39"/>
      <c r="M74" s="39"/>
    </row>
    <row r="75" spans="1:13" ht="13.5" hidden="1" customHeight="1">
      <c r="A75" s="20" t="s">
        <v>120</v>
      </c>
      <c r="B75" s="11" t="s">
        <v>12</v>
      </c>
      <c r="C75" s="19" t="s">
        <v>16</v>
      </c>
      <c r="D75" s="19" t="s">
        <v>28</v>
      </c>
      <c r="E75" s="19" t="s">
        <v>121</v>
      </c>
      <c r="F75" s="19" t="s">
        <v>18</v>
      </c>
      <c r="G75" s="37"/>
      <c r="H75" s="37"/>
      <c r="I75" s="37">
        <f t="shared" si="2"/>
        <v>0</v>
      </c>
      <c r="J75" s="39"/>
      <c r="K75" s="39"/>
      <c r="L75" s="39"/>
      <c r="M75" s="39"/>
    </row>
    <row r="76" spans="1:13" hidden="1">
      <c r="A76" s="24" t="s">
        <v>23</v>
      </c>
      <c r="B76" s="11" t="s">
        <v>12</v>
      </c>
      <c r="C76" s="19" t="s">
        <v>16</v>
      </c>
      <c r="D76" s="19" t="s">
        <v>28</v>
      </c>
      <c r="E76" s="23" t="s">
        <v>121</v>
      </c>
      <c r="F76" s="19" t="s">
        <v>24</v>
      </c>
      <c r="G76" s="37">
        <v>400</v>
      </c>
      <c r="H76" s="37"/>
      <c r="I76" s="37">
        <f t="shared" si="2"/>
        <v>400</v>
      </c>
      <c r="J76" s="39"/>
      <c r="K76" s="39"/>
      <c r="L76" s="39"/>
      <c r="M76" s="39"/>
    </row>
    <row r="77" spans="1:13" ht="13.5" hidden="1" customHeight="1">
      <c r="A77" s="20" t="s">
        <v>184</v>
      </c>
      <c r="B77" s="11" t="s">
        <v>12</v>
      </c>
      <c r="C77" s="19" t="s">
        <v>16</v>
      </c>
      <c r="D77" s="19" t="s">
        <v>28</v>
      </c>
      <c r="E77" s="19" t="s">
        <v>185</v>
      </c>
      <c r="F77" s="19" t="s">
        <v>18</v>
      </c>
      <c r="G77" s="37"/>
      <c r="H77" s="37"/>
      <c r="I77" s="37">
        <f t="shared" si="2"/>
        <v>0</v>
      </c>
      <c r="J77" s="39"/>
      <c r="K77" s="39"/>
      <c r="L77" s="39"/>
      <c r="M77" s="39"/>
    </row>
    <row r="78" spans="1:13" hidden="1">
      <c r="A78" s="24" t="s">
        <v>23</v>
      </c>
      <c r="B78" s="11" t="s">
        <v>12</v>
      </c>
      <c r="C78" s="19" t="s">
        <v>16</v>
      </c>
      <c r="D78" s="19" t="s">
        <v>28</v>
      </c>
      <c r="E78" s="23">
        <v>3400400</v>
      </c>
      <c r="F78" s="19" t="s">
        <v>24</v>
      </c>
      <c r="G78" s="37">
        <v>75</v>
      </c>
      <c r="H78" s="37"/>
      <c r="I78" s="37">
        <f t="shared" ref="I78:I141" si="14">G78+H78</f>
        <v>75</v>
      </c>
      <c r="J78" s="39"/>
      <c r="K78" s="39"/>
      <c r="L78" s="39"/>
      <c r="M78" s="39"/>
    </row>
    <row r="79" spans="1:13" s="9" customFormat="1" ht="21" customHeight="1">
      <c r="A79" s="15" t="s">
        <v>55</v>
      </c>
      <c r="B79" s="8" t="s">
        <v>12</v>
      </c>
      <c r="C79" s="16" t="s">
        <v>56</v>
      </c>
      <c r="D79" s="16" t="s">
        <v>14</v>
      </c>
      <c r="E79" s="16"/>
      <c r="F79" s="16"/>
      <c r="G79" s="35">
        <f>G80+G102+G123</f>
        <v>20099.5</v>
      </c>
      <c r="H79" s="35">
        <f t="shared" ref="H79" si="15">H80+H102+H123</f>
        <v>263.96299999999997</v>
      </c>
      <c r="I79" s="35">
        <f t="shared" si="14"/>
        <v>20363.463</v>
      </c>
      <c r="J79" s="85"/>
      <c r="K79" s="85"/>
      <c r="L79" s="85"/>
      <c r="M79" s="85"/>
    </row>
    <row r="80" spans="1:13" s="9" customFormat="1">
      <c r="A80" s="15" t="s">
        <v>57</v>
      </c>
      <c r="B80" s="8" t="s">
        <v>12</v>
      </c>
      <c r="C80" s="16" t="s">
        <v>56</v>
      </c>
      <c r="D80" s="16" t="s">
        <v>13</v>
      </c>
      <c r="E80" s="16" t="s">
        <v>17</v>
      </c>
      <c r="F80" s="16" t="s">
        <v>18</v>
      </c>
      <c r="G80" s="35">
        <f>SUM(G81:G101)</f>
        <v>9135.77</v>
      </c>
      <c r="H80" s="35">
        <f t="shared" ref="H80" si="16">SUM(H81:H101)</f>
        <v>340</v>
      </c>
      <c r="I80" s="35">
        <f t="shared" si="14"/>
        <v>9475.77</v>
      </c>
      <c r="J80" s="85"/>
      <c r="K80" s="85"/>
      <c r="L80" s="85"/>
      <c r="M80" s="85"/>
    </row>
    <row r="81" spans="1:13" s="9" customFormat="1" ht="25.5">
      <c r="A81" s="25" t="s">
        <v>152</v>
      </c>
      <c r="B81" s="11" t="s">
        <v>12</v>
      </c>
      <c r="C81" s="19" t="s">
        <v>56</v>
      </c>
      <c r="D81" s="19" t="s">
        <v>13</v>
      </c>
      <c r="E81" s="19" t="s">
        <v>154</v>
      </c>
      <c r="F81" s="19" t="s">
        <v>18</v>
      </c>
      <c r="G81" s="43"/>
      <c r="H81" s="43"/>
      <c r="I81" s="43">
        <f t="shared" si="14"/>
        <v>0</v>
      </c>
      <c r="J81" s="86"/>
      <c r="K81" s="86"/>
      <c r="L81" s="86"/>
      <c r="M81" s="86"/>
    </row>
    <row r="82" spans="1:13" s="9" customFormat="1" ht="33.75">
      <c r="A82" s="26" t="s">
        <v>169</v>
      </c>
      <c r="B82" s="11" t="s">
        <v>12</v>
      </c>
      <c r="C82" s="19" t="s">
        <v>56</v>
      </c>
      <c r="D82" s="19" t="s">
        <v>13</v>
      </c>
      <c r="E82" s="19" t="s">
        <v>167</v>
      </c>
      <c r="F82" s="19" t="s">
        <v>18</v>
      </c>
      <c r="G82" s="43"/>
      <c r="H82" s="43"/>
      <c r="I82" s="43">
        <f t="shared" si="14"/>
        <v>0</v>
      </c>
      <c r="J82" s="86"/>
      <c r="K82" s="86"/>
      <c r="L82" s="86"/>
      <c r="M82" s="86"/>
    </row>
    <row r="83" spans="1:13" s="9" customFormat="1" ht="33.75">
      <c r="A83" s="48" t="s">
        <v>168</v>
      </c>
      <c r="B83" s="11" t="s">
        <v>12</v>
      </c>
      <c r="C83" s="19" t="s">
        <v>56</v>
      </c>
      <c r="D83" s="19" t="s">
        <v>13</v>
      </c>
      <c r="E83" s="19" t="s">
        <v>170</v>
      </c>
      <c r="F83" s="19" t="s">
        <v>18</v>
      </c>
      <c r="G83" s="43"/>
      <c r="H83" s="43"/>
      <c r="I83" s="43">
        <f t="shared" si="14"/>
        <v>0</v>
      </c>
      <c r="J83" s="86"/>
      <c r="K83" s="86"/>
      <c r="L83" s="86"/>
      <c r="M83" s="86"/>
    </row>
    <row r="84" spans="1:13" s="9" customFormat="1">
      <c r="A84" s="24" t="s">
        <v>65</v>
      </c>
      <c r="B84" s="11" t="s">
        <v>12</v>
      </c>
      <c r="C84" s="19" t="s">
        <v>56</v>
      </c>
      <c r="D84" s="19" t="s">
        <v>13</v>
      </c>
      <c r="E84" s="19" t="s">
        <v>170</v>
      </c>
      <c r="F84" s="19" t="s">
        <v>66</v>
      </c>
      <c r="G84" s="74">
        <v>905.93020000000001</v>
      </c>
      <c r="H84" s="74"/>
      <c r="I84" s="74">
        <f t="shared" si="14"/>
        <v>905.93020000000001</v>
      </c>
      <c r="J84" s="87"/>
      <c r="K84" s="87"/>
      <c r="L84" s="87"/>
      <c r="M84" s="87"/>
    </row>
    <row r="85" spans="1:13" s="9" customFormat="1" ht="22.5">
      <c r="A85" s="26" t="s">
        <v>153</v>
      </c>
      <c r="B85" s="11" t="s">
        <v>12</v>
      </c>
      <c r="C85" s="19" t="s">
        <v>56</v>
      </c>
      <c r="D85" s="19" t="s">
        <v>13</v>
      </c>
      <c r="E85" s="19" t="s">
        <v>155</v>
      </c>
      <c r="F85" s="19" t="s">
        <v>18</v>
      </c>
      <c r="G85" s="43"/>
      <c r="H85" s="43"/>
      <c r="I85" s="43">
        <f t="shared" si="14"/>
        <v>0</v>
      </c>
      <c r="J85" s="86"/>
      <c r="K85" s="86"/>
      <c r="L85" s="86"/>
      <c r="M85" s="86"/>
    </row>
    <row r="86" spans="1:13" s="94" customFormat="1" ht="33.75" customHeight="1">
      <c r="A86" s="90" t="s">
        <v>171</v>
      </c>
      <c r="B86" s="91" t="s">
        <v>12</v>
      </c>
      <c r="C86" s="91" t="s">
        <v>56</v>
      </c>
      <c r="D86" s="91" t="s">
        <v>13</v>
      </c>
      <c r="E86" s="91" t="s">
        <v>174</v>
      </c>
      <c r="F86" s="91" t="s">
        <v>18</v>
      </c>
      <c r="G86" s="92"/>
      <c r="H86" s="92"/>
      <c r="I86" s="92">
        <f t="shared" si="14"/>
        <v>0</v>
      </c>
      <c r="J86" s="93"/>
      <c r="K86" s="93"/>
      <c r="L86" s="93"/>
      <c r="M86" s="93"/>
    </row>
    <row r="87" spans="1:13" s="94" customFormat="1">
      <c r="A87" s="95" t="s">
        <v>172</v>
      </c>
      <c r="B87" s="91" t="s">
        <v>12</v>
      </c>
      <c r="C87" s="91" t="s">
        <v>56</v>
      </c>
      <c r="D87" s="91" t="s">
        <v>13</v>
      </c>
      <c r="E87" s="91" t="s">
        <v>174</v>
      </c>
      <c r="F87" s="91" t="s">
        <v>66</v>
      </c>
      <c r="G87" s="96">
        <v>590.60519999999997</v>
      </c>
      <c r="H87" s="96">
        <v>-193.28100000000001</v>
      </c>
      <c r="I87" s="96">
        <f t="shared" si="14"/>
        <v>397.32419999999996</v>
      </c>
      <c r="J87" s="97"/>
      <c r="K87" s="97"/>
      <c r="L87" s="97"/>
      <c r="M87" s="97"/>
    </row>
    <row r="88" spans="1:13" s="94" customFormat="1">
      <c r="A88" s="95" t="s">
        <v>173</v>
      </c>
      <c r="B88" s="91" t="s">
        <v>12</v>
      </c>
      <c r="C88" s="91" t="s">
        <v>56</v>
      </c>
      <c r="D88" s="91" t="s">
        <v>13</v>
      </c>
      <c r="E88" s="91" t="s">
        <v>174</v>
      </c>
      <c r="F88" s="91" t="s">
        <v>66</v>
      </c>
      <c r="G88" s="96">
        <f>1800+170.282+0.0036</f>
        <v>1970.2855999999999</v>
      </c>
      <c r="H88" s="96">
        <v>-3.5999999999999999E-3</v>
      </c>
      <c r="I88" s="92">
        <f t="shared" si="14"/>
        <v>1970.2819999999999</v>
      </c>
      <c r="J88" s="93"/>
      <c r="K88" s="93"/>
      <c r="L88" s="93"/>
      <c r="M88" s="93"/>
    </row>
    <row r="89" spans="1:13" s="100" customFormat="1" ht="25.5">
      <c r="A89" s="98" t="s">
        <v>135</v>
      </c>
      <c r="B89" s="91" t="s">
        <v>12</v>
      </c>
      <c r="C89" s="91" t="s">
        <v>56</v>
      </c>
      <c r="D89" s="91" t="s">
        <v>43</v>
      </c>
      <c r="E89" s="99">
        <v>1020102</v>
      </c>
      <c r="F89" s="91" t="s">
        <v>18</v>
      </c>
      <c r="G89" s="92"/>
      <c r="H89" s="92"/>
      <c r="I89" s="92">
        <f t="shared" si="14"/>
        <v>0</v>
      </c>
      <c r="J89" s="93"/>
      <c r="K89" s="93"/>
      <c r="L89" s="93"/>
      <c r="M89" s="93"/>
    </row>
    <row r="90" spans="1:13" s="100" customFormat="1">
      <c r="A90" s="95" t="s">
        <v>172</v>
      </c>
      <c r="B90" s="91" t="s">
        <v>12</v>
      </c>
      <c r="C90" s="91" t="s">
        <v>56</v>
      </c>
      <c r="D90" s="91" t="s">
        <v>43</v>
      </c>
      <c r="E90" s="99">
        <v>1020102</v>
      </c>
      <c r="F90" s="91" t="s">
        <v>66</v>
      </c>
      <c r="G90" s="92">
        <v>0</v>
      </c>
      <c r="H90" s="92">
        <v>193.28100000000001</v>
      </c>
      <c r="I90" s="92">
        <f t="shared" si="14"/>
        <v>193.28100000000001</v>
      </c>
      <c r="J90" s="93"/>
      <c r="K90" s="93"/>
      <c r="L90" s="93"/>
      <c r="M90" s="93"/>
    </row>
    <row r="91" spans="1:13" s="94" customFormat="1" hidden="1">
      <c r="A91" s="95"/>
      <c r="B91" s="91"/>
      <c r="C91" s="91"/>
      <c r="D91" s="91"/>
      <c r="E91" s="91"/>
      <c r="F91" s="91"/>
      <c r="G91" s="96"/>
      <c r="H91" s="96"/>
      <c r="I91" s="96">
        <f t="shared" si="14"/>
        <v>0</v>
      </c>
      <c r="J91" s="97"/>
      <c r="K91" s="97"/>
      <c r="L91" s="97"/>
      <c r="M91" s="97"/>
    </row>
    <row r="92" spans="1:13" s="100" customFormat="1">
      <c r="A92" s="98" t="s">
        <v>58</v>
      </c>
      <c r="B92" s="91" t="s">
        <v>12</v>
      </c>
      <c r="C92" s="91" t="s">
        <v>56</v>
      </c>
      <c r="D92" s="91" t="s">
        <v>13</v>
      </c>
      <c r="E92" s="91" t="s">
        <v>59</v>
      </c>
      <c r="F92" s="91" t="s">
        <v>18</v>
      </c>
      <c r="G92" s="92"/>
      <c r="H92" s="92"/>
      <c r="I92" s="92">
        <f t="shared" si="14"/>
        <v>0</v>
      </c>
      <c r="J92" s="93"/>
      <c r="K92" s="93"/>
      <c r="L92" s="93"/>
      <c r="M92" s="93"/>
    </row>
    <row r="93" spans="1:13" s="100" customFormat="1" ht="22.5">
      <c r="A93" s="101" t="s">
        <v>60</v>
      </c>
      <c r="B93" s="91" t="s">
        <v>12</v>
      </c>
      <c r="C93" s="91" t="s">
        <v>56</v>
      </c>
      <c r="D93" s="91" t="s">
        <v>13</v>
      </c>
      <c r="E93" s="91" t="s">
        <v>61</v>
      </c>
      <c r="F93" s="102" t="s">
        <v>18</v>
      </c>
      <c r="G93" s="92"/>
      <c r="H93" s="92"/>
      <c r="I93" s="92">
        <f t="shared" si="14"/>
        <v>0</v>
      </c>
      <c r="J93" s="93"/>
      <c r="K93" s="93"/>
      <c r="L93" s="93"/>
      <c r="M93" s="93"/>
    </row>
    <row r="94" spans="1:13" s="100" customFormat="1">
      <c r="A94" s="95" t="s">
        <v>23</v>
      </c>
      <c r="B94" s="91" t="s">
        <v>12</v>
      </c>
      <c r="C94" s="91" t="s">
        <v>56</v>
      </c>
      <c r="D94" s="91" t="s">
        <v>13</v>
      </c>
      <c r="E94" s="91" t="s">
        <v>61</v>
      </c>
      <c r="F94" s="102" t="s">
        <v>24</v>
      </c>
      <c r="G94" s="92">
        <f>660+1200</f>
        <v>1860</v>
      </c>
      <c r="H94" s="92"/>
      <c r="I94" s="92">
        <f t="shared" si="14"/>
        <v>1860</v>
      </c>
      <c r="J94" s="93"/>
      <c r="K94" s="93"/>
      <c r="L94" s="93"/>
      <c r="M94" s="93"/>
    </row>
    <row r="95" spans="1:13" s="100" customFormat="1">
      <c r="A95" s="101" t="s">
        <v>62</v>
      </c>
      <c r="B95" s="91" t="s">
        <v>12</v>
      </c>
      <c r="C95" s="91" t="s">
        <v>56</v>
      </c>
      <c r="D95" s="91" t="s">
        <v>13</v>
      </c>
      <c r="E95" s="91" t="s">
        <v>63</v>
      </c>
      <c r="F95" s="91" t="s">
        <v>18</v>
      </c>
      <c r="G95" s="92"/>
      <c r="H95" s="92"/>
      <c r="I95" s="92">
        <f t="shared" si="14"/>
        <v>0</v>
      </c>
      <c r="J95" s="93"/>
      <c r="K95" s="93"/>
      <c r="L95" s="93"/>
      <c r="M95" s="93"/>
    </row>
    <row r="96" spans="1:13" s="100" customFormat="1">
      <c r="A96" s="95" t="s">
        <v>23</v>
      </c>
      <c r="B96" s="91" t="s">
        <v>12</v>
      </c>
      <c r="C96" s="91" t="s">
        <v>56</v>
      </c>
      <c r="D96" s="91" t="s">
        <v>13</v>
      </c>
      <c r="E96" s="91" t="s">
        <v>63</v>
      </c>
      <c r="F96" s="91" t="s">
        <v>24</v>
      </c>
      <c r="G96" s="92">
        <f>650-200</f>
        <v>450</v>
      </c>
      <c r="H96" s="92">
        <v>340</v>
      </c>
      <c r="I96" s="92">
        <f t="shared" si="14"/>
        <v>790</v>
      </c>
      <c r="J96" s="93"/>
      <c r="K96" s="93"/>
      <c r="L96" s="93"/>
      <c r="M96" s="93"/>
    </row>
    <row r="97" spans="1:13" s="100" customFormat="1">
      <c r="A97" s="98" t="s">
        <v>53</v>
      </c>
      <c r="B97" s="91" t="s">
        <v>12</v>
      </c>
      <c r="C97" s="91" t="s">
        <v>56</v>
      </c>
      <c r="D97" s="91" t="s">
        <v>13</v>
      </c>
      <c r="E97" s="99">
        <v>7950000</v>
      </c>
      <c r="F97" s="91" t="s">
        <v>18</v>
      </c>
      <c r="G97" s="92"/>
      <c r="H97" s="92"/>
      <c r="I97" s="92">
        <f t="shared" si="14"/>
        <v>0</v>
      </c>
      <c r="J97" s="93"/>
      <c r="K97" s="93"/>
      <c r="L97" s="93"/>
      <c r="M97" s="93"/>
    </row>
    <row r="98" spans="1:13" s="100" customFormat="1" ht="33" customHeight="1">
      <c r="A98" s="90" t="s">
        <v>176</v>
      </c>
      <c r="B98" s="91" t="s">
        <v>12</v>
      </c>
      <c r="C98" s="91" t="s">
        <v>56</v>
      </c>
      <c r="D98" s="91" t="s">
        <v>13</v>
      </c>
      <c r="E98" s="91" t="s">
        <v>108</v>
      </c>
      <c r="F98" s="91" t="s">
        <v>18</v>
      </c>
      <c r="G98" s="92"/>
      <c r="H98" s="92"/>
      <c r="I98" s="92">
        <f t="shared" si="14"/>
        <v>0</v>
      </c>
      <c r="J98" s="93"/>
      <c r="K98" s="93"/>
      <c r="L98" s="93"/>
      <c r="M98" s="93"/>
    </row>
    <row r="99" spans="1:13" s="100" customFormat="1">
      <c r="A99" s="95" t="s">
        <v>65</v>
      </c>
      <c r="B99" s="91" t="s">
        <v>12</v>
      </c>
      <c r="C99" s="91" t="s">
        <v>56</v>
      </c>
      <c r="D99" s="91" t="s">
        <v>13</v>
      </c>
      <c r="E99" s="91" t="s">
        <v>108</v>
      </c>
      <c r="F99" s="91" t="s">
        <v>66</v>
      </c>
      <c r="G99" s="92">
        <f>2300+358.949</f>
        <v>2658.9490000000001</v>
      </c>
      <c r="H99" s="96">
        <v>3.5999999999999999E-3</v>
      </c>
      <c r="I99" s="96">
        <f t="shared" si="14"/>
        <v>2658.9526000000001</v>
      </c>
      <c r="J99" s="93"/>
      <c r="K99" s="93"/>
      <c r="L99" s="93"/>
      <c r="M99" s="93"/>
    </row>
    <row r="100" spans="1:13" s="100" customFormat="1" ht="33.75">
      <c r="A100" s="103" t="s">
        <v>179</v>
      </c>
      <c r="B100" s="91" t="s">
        <v>12</v>
      </c>
      <c r="C100" s="91" t="s">
        <v>56</v>
      </c>
      <c r="D100" s="91" t="s">
        <v>13</v>
      </c>
      <c r="E100" s="91" t="s">
        <v>186</v>
      </c>
      <c r="F100" s="91" t="s">
        <v>18</v>
      </c>
      <c r="G100" s="92"/>
      <c r="H100" s="92"/>
      <c r="I100" s="92">
        <f t="shared" si="14"/>
        <v>0</v>
      </c>
      <c r="J100" s="93"/>
      <c r="K100" s="93"/>
      <c r="L100" s="93"/>
      <c r="M100" s="93"/>
    </row>
    <row r="101" spans="1:13" s="100" customFormat="1">
      <c r="A101" s="95" t="s">
        <v>23</v>
      </c>
      <c r="B101" s="91" t="s">
        <v>12</v>
      </c>
      <c r="C101" s="91" t="s">
        <v>56</v>
      </c>
      <c r="D101" s="91" t="s">
        <v>13</v>
      </c>
      <c r="E101" s="91" t="s">
        <v>186</v>
      </c>
      <c r="F101" s="91" t="s">
        <v>24</v>
      </c>
      <c r="G101" s="92">
        <v>700</v>
      </c>
      <c r="H101" s="92"/>
      <c r="I101" s="92">
        <f t="shared" si="14"/>
        <v>700</v>
      </c>
      <c r="J101" s="93"/>
      <c r="K101" s="93"/>
      <c r="L101" s="93"/>
      <c r="M101" s="93"/>
    </row>
    <row r="102" spans="1:13" s="9" customFormat="1">
      <c r="A102" s="28" t="s">
        <v>64</v>
      </c>
      <c r="B102" s="8" t="s">
        <v>12</v>
      </c>
      <c r="C102" s="16" t="s">
        <v>56</v>
      </c>
      <c r="D102" s="16" t="s">
        <v>43</v>
      </c>
      <c r="E102" s="16" t="s">
        <v>17</v>
      </c>
      <c r="F102" s="16" t="s">
        <v>18</v>
      </c>
      <c r="G102" s="35">
        <f>SUM(G103:G122)</f>
        <v>7651.2999999999993</v>
      </c>
      <c r="H102" s="35">
        <f t="shared" ref="H102" si="17">SUM(H103:H122)</f>
        <v>-76.037000000000006</v>
      </c>
      <c r="I102" s="35">
        <f t="shared" si="14"/>
        <v>7575.262999999999</v>
      </c>
      <c r="J102" s="85"/>
      <c r="K102" s="85"/>
      <c r="L102" s="85"/>
      <c r="M102" s="85"/>
    </row>
    <row r="103" spans="1:13" ht="25.5" hidden="1">
      <c r="A103" s="25" t="s">
        <v>135</v>
      </c>
      <c r="B103" s="11" t="s">
        <v>12</v>
      </c>
      <c r="C103" s="19" t="s">
        <v>56</v>
      </c>
      <c r="D103" s="19" t="s">
        <v>43</v>
      </c>
      <c r="E103" s="23">
        <v>1020102</v>
      </c>
      <c r="F103" s="19" t="s">
        <v>18</v>
      </c>
      <c r="G103" s="43"/>
      <c r="H103" s="43"/>
      <c r="I103" s="43">
        <f t="shared" si="14"/>
        <v>0</v>
      </c>
      <c r="J103" s="86"/>
      <c r="K103" s="86"/>
      <c r="L103" s="86"/>
      <c r="M103" s="86"/>
    </row>
    <row r="104" spans="1:13" hidden="1">
      <c r="A104" s="24" t="s">
        <v>65</v>
      </c>
      <c r="B104" s="11" t="s">
        <v>12</v>
      </c>
      <c r="C104" s="19" t="s">
        <v>56</v>
      </c>
      <c r="D104" s="19" t="s">
        <v>43</v>
      </c>
      <c r="E104" s="23">
        <v>1020102</v>
      </c>
      <c r="F104" s="19" t="s">
        <v>66</v>
      </c>
      <c r="G104" s="43"/>
      <c r="H104" s="43"/>
      <c r="I104" s="43">
        <f t="shared" si="14"/>
        <v>0</v>
      </c>
      <c r="J104" s="86"/>
      <c r="K104" s="86"/>
      <c r="L104" s="86"/>
      <c r="M104" s="86"/>
    </row>
    <row r="105" spans="1:13" hidden="1">
      <c r="A105" s="25" t="s">
        <v>67</v>
      </c>
      <c r="B105" s="11" t="s">
        <v>12</v>
      </c>
      <c r="C105" s="19" t="s">
        <v>56</v>
      </c>
      <c r="D105" s="19" t="s">
        <v>43</v>
      </c>
      <c r="E105" s="19" t="s">
        <v>68</v>
      </c>
      <c r="F105" s="19" t="s">
        <v>18</v>
      </c>
      <c r="G105" s="43"/>
      <c r="H105" s="43"/>
      <c r="I105" s="43">
        <f t="shared" si="14"/>
        <v>0</v>
      </c>
      <c r="J105" s="86"/>
      <c r="K105" s="86"/>
      <c r="L105" s="86"/>
      <c r="M105" s="86"/>
    </row>
    <row r="106" spans="1:13" ht="22.5" hidden="1">
      <c r="A106" s="26" t="s">
        <v>69</v>
      </c>
      <c r="B106" s="11" t="s">
        <v>12</v>
      </c>
      <c r="C106" s="19" t="s">
        <v>56</v>
      </c>
      <c r="D106" s="19" t="s">
        <v>43</v>
      </c>
      <c r="E106" s="19" t="s">
        <v>70</v>
      </c>
      <c r="F106" s="19" t="s">
        <v>18</v>
      </c>
      <c r="G106" s="43"/>
      <c r="H106" s="43"/>
      <c r="I106" s="43">
        <f t="shared" si="14"/>
        <v>0</v>
      </c>
      <c r="J106" s="86"/>
      <c r="K106" s="86"/>
      <c r="L106" s="86"/>
      <c r="M106" s="86"/>
    </row>
    <row r="107" spans="1:13" hidden="1">
      <c r="A107" s="24" t="s">
        <v>71</v>
      </c>
      <c r="B107" s="11" t="s">
        <v>12</v>
      </c>
      <c r="C107" s="19" t="s">
        <v>56</v>
      </c>
      <c r="D107" s="19" t="s">
        <v>43</v>
      </c>
      <c r="E107" s="19" t="s">
        <v>70</v>
      </c>
      <c r="F107" s="19" t="s">
        <v>12</v>
      </c>
      <c r="G107" s="43"/>
      <c r="H107" s="43"/>
      <c r="I107" s="43">
        <f t="shared" si="14"/>
        <v>0</v>
      </c>
      <c r="J107" s="86"/>
      <c r="K107" s="86"/>
      <c r="L107" s="86"/>
      <c r="M107" s="86"/>
    </row>
    <row r="108" spans="1:13" ht="24.75" hidden="1" customHeight="1">
      <c r="A108" s="26" t="s">
        <v>72</v>
      </c>
      <c r="B108" s="11" t="s">
        <v>12</v>
      </c>
      <c r="C108" s="19" t="s">
        <v>56</v>
      </c>
      <c r="D108" s="19" t="s">
        <v>43</v>
      </c>
      <c r="E108" s="19" t="s">
        <v>73</v>
      </c>
      <c r="F108" s="19" t="s">
        <v>18</v>
      </c>
      <c r="G108" s="43"/>
      <c r="H108" s="43"/>
      <c r="I108" s="43">
        <f t="shared" si="14"/>
        <v>0</v>
      </c>
      <c r="J108" s="86"/>
      <c r="K108" s="86"/>
      <c r="L108" s="86"/>
      <c r="M108" s="86"/>
    </row>
    <row r="109" spans="1:13" hidden="1">
      <c r="A109" s="24" t="s">
        <v>71</v>
      </c>
      <c r="B109" s="11" t="s">
        <v>12</v>
      </c>
      <c r="C109" s="19" t="s">
        <v>56</v>
      </c>
      <c r="D109" s="19" t="s">
        <v>43</v>
      </c>
      <c r="E109" s="19" t="s">
        <v>73</v>
      </c>
      <c r="F109" s="19" t="s">
        <v>12</v>
      </c>
      <c r="G109" s="43"/>
      <c r="H109" s="43"/>
      <c r="I109" s="43">
        <f t="shared" si="14"/>
        <v>0</v>
      </c>
      <c r="J109" s="86"/>
      <c r="K109" s="86"/>
      <c r="L109" s="86"/>
      <c r="M109" s="86"/>
    </row>
    <row r="110" spans="1:13">
      <c r="A110" s="26" t="s">
        <v>74</v>
      </c>
      <c r="B110" s="11" t="s">
        <v>12</v>
      </c>
      <c r="C110" s="19" t="s">
        <v>56</v>
      </c>
      <c r="D110" s="19" t="s">
        <v>43</v>
      </c>
      <c r="E110" s="19" t="s">
        <v>75</v>
      </c>
      <c r="F110" s="19" t="s">
        <v>18</v>
      </c>
      <c r="G110" s="43"/>
      <c r="H110" s="43"/>
      <c r="I110" s="43">
        <f t="shared" si="14"/>
        <v>0</v>
      </c>
      <c r="J110" s="86"/>
      <c r="K110" s="86"/>
      <c r="L110" s="86"/>
      <c r="M110" s="86"/>
    </row>
    <row r="111" spans="1:13">
      <c r="A111" s="24" t="s">
        <v>23</v>
      </c>
      <c r="B111" s="11" t="s">
        <v>12</v>
      </c>
      <c r="C111" s="19" t="s">
        <v>56</v>
      </c>
      <c r="D111" s="19" t="s">
        <v>43</v>
      </c>
      <c r="E111" s="19" t="s">
        <v>75</v>
      </c>
      <c r="F111" s="19" t="s">
        <v>24</v>
      </c>
      <c r="G111" s="43">
        <f>1970+2500+200</f>
        <v>4670</v>
      </c>
      <c r="H111" s="43"/>
      <c r="I111" s="43">
        <f t="shared" si="14"/>
        <v>4670</v>
      </c>
      <c r="J111" s="86"/>
      <c r="K111" s="86"/>
      <c r="L111" s="86"/>
      <c r="M111" s="86"/>
    </row>
    <row r="112" spans="1:13">
      <c r="A112" s="26" t="s">
        <v>188</v>
      </c>
      <c r="B112" s="11" t="s">
        <v>12</v>
      </c>
      <c r="C112" s="19" t="s">
        <v>56</v>
      </c>
      <c r="D112" s="19" t="s">
        <v>43</v>
      </c>
      <c r="E112" s="19" t="s">
        <v>187</v>
      </c>
      <c r="F112" s="19" t="s">
        <v>18</v>
      </c>
      <c r="G112" s="43"/>
      <c r="H112" s="43"/>
      <c r="I112" s="43">
        <f t="shared" si="14"/>
        <v>0</v>
      </c>
      <c r="J112" s="86"/>
      <c r="K112" s="86"/>
      <c r="L112" s="86"/>
      <c r="M112" s="86"/>
    </row>
    <row r="113" spans="1:13" s="56" customFormat="1" ht="22.5">
      <c r="A113" s="48" t="s">
        <v>191</v>
      </c>
      <c r="B113" s="53" t="s">
        <v>12</v>
      </c>
      <c r="C113" s="54" t="s">
        <v>56</v>
      </c>
      <c r="D113" s="54" t="s">
        <v>43</v>
      </c>
      <c r="E113" s="54" t="s">
        <v>189</v>
      </c>
      <c r="F113" s="54" t="s">
        <v>18</v>
      </c>
      <c r="G113" s="55"/>
      <c r="H113" s="55"/>
      <c r="I113" s="55">
        <f t="shared" si="14"/>
        <v>0</v>
      </c>
      <c r="J113" s="88"/>
      <c r="K113" s="88"/>
      <c r="L113" s="88"/>
      <c r="M113" s="88"/>
    </row>
    <row r="114" spans="1:13">
      <c r="A114" s="24" t="s">
        <v>71</v>
      </c>
      <c r="B114" s="11" t="s">
        <v>12</v>
      </c>
      <c r="C114" s="19" t="s">
        <v>56</v>
      </c>
      <c r="D114" s="19" t="s">
        <v>43</v>
      </c>
      <c r="E114" s="19" t="s">
        <v>189</v>
      </c>
      <c r="F114" s="19" t="s">
        <v>12</v>
      </c>
      <c r="G114" s="43">
        <v>374.4</v>
      </c>
      <c r="H114" s="43">
        <v>-76.037000000000006</v>
      </c>
      <c r="I114" s="43">
        <f t="shared" si="14"/>
        <v>298.36299999999994</v>
      </c>
      <c r="J114" s="86"/>
      <c r="K114" s="86"/>
      <c r="L114" s="86"/>
      <c r="M114" s="86"/>
    </row>
    <row r="115" spans="1:13" s="72" customFormat="1" ht="33" customHeight="1">
      <c r="A115" s="70" t="s">
        <v>192</v>
      </c>
      <c r="B115" s="53" t="s">
        <v>12</v>
      </c>
      <c r="C115" s="54" t="s">
        <v>56</v>
      </c>
      <c r="D115" s="54" t="s">
        <v>43</v>
      </c>
      <c r="E115" s="54" t="s">
        <v>190</v>
      </c>
      <c r="F115" s="54" t="s">
        <v>18</v>
      </c>
      <c r="G115" s="71"/>
      <c r="H115" s="71"/>
      <c r="I115" s="71">
        <f t="shared" si="14"/>
        <v>0</v>
      </c>
      <c r="J115" s="89"/>
      <c r="K115" s="89"/>
      <c r="L115" s="89"/>
      <c r="M115" s="89"/>
    </row>
    <row r="116" spans="1:13">
      <c r="A116" s="24" t="s">
        <v>71</v>
      </c>
      <c r="B116" s="11" t="s">
        <v>12</v>
      </c>
      <c r="C116" s="19" t="s">
        <v>56</v>
      </c>
      <c r="D116" s="19" t="s">
        <v>43</v>
      </c>
      <c r="E116" s="19" t="s">
        <v>190</v>
      </c>
      <c r="F116" s="19" t="s">
        <v>12</v>
      </c>
      <c r="G116" s="43">
        <v>126.9</v>
      </c>
      <c r="H116" s="43"/>
      <c r="I116" s="43">
        <f t="shared" si="14"/>
        <v>126.9</v>
      </c>
      <c r="J116" s="86"/>
      <c r="K116" s="86"/>
      <c r="L116" s="86"/>
      <c r="M116" s="86"/>
    </row>
    <row r="117" spans="1:13" hidden="1">
      <c r="A117" s="25" t="s">
        <v>110</v>
      </c>
      <c r="B117" s="11" t="s">
        <v>12</v>
      </c>
      <c r="C117" s="19" t="s">
        <v>56</v>
      </c>
      <c r="D117" s="19" t="s">
        <v>43</v>
      </c>
      <c r="E117" s="23">
        <v>5220000</v>
      </c>
      <c r="F117" s="19" t="s">
        <v>18</v>
      </c>
      <c r="G117" s="43"/>
      <c r="H117" s="43"/>
      <c r="I117" s="43">
        <f t="shared" si="14"/>
        <v>0</v>
      </c>
      <c r="J117" s="86"/>
      <c r="K117" s="86"/>
      <c r="L117" s="86"/>
      <c r="M117" s="86"/>
    </row>
    <row r="118" spans="1:13" hidden="1">
      <c r="A118" s="24" t="s">
        <v>23</v>
      </c>
      <c r="B118" s="11" t="s">
        <v>12</v>
      </c>
      <c r="C118" s="19" t="s">
        <v>56</v>
      </c>
      <c r="D118" s="19" t="s">
        <v>43</v>
      </c>
      <c r="E118" s="23">
        <v>5226800</v>
      </c>
      <c r="F118" s="19" t="s">
        <v>66</v>
      </c>
      <c r="G118" s="43"/>
      <c r="H118" s="43"/>
      <c r="I118" s="43">
        <f t="shared" si="14"/>
        <v>0</v>
      </c>
      <c r="J118" s="86"/>
      <c r="K118" s="86"/>
      <c r="L118" s="86"/>
      <c r="M118" s="86"/>
    </row>
    <row r="119" spans="1:13">
      <c r="A119" s="25" t="s">
        <v>53</v>
      </c>
      <c r="B119" s="11" t="s">
        <v>12</v>
      </c>
      <c r="C119" s="19" t="s">
        <v>56</v>
      </c>
      <c r="D119" s="19" t="s">
        <v>43</v>
      </c>
      <c r="E119" s="23">
        <v>7950000</v>
      </c>
      <c r="F119" s="19" t="s">
        <v>18</v>
      </c>
      <c r="G119" s="43"/>
      <c r="H119" s="43"/>
      <c r="I119" s="43">
        <f t="shared" si="14"/>
        <v>0</v>
      </c>
      <c r="J119" s="86"/>
      <c r="K119" s="86"/>
      <c r="L119" s="86"/>
      <c r="M119" s="86"/>
    </row>
    <row r="120" spans="1:13" ht="25.5" customHeight="1">
      <c r="A120" s="70" t="s">
        <v>196</v>
      </c>
      <c r="B120" s="11" t="s">
        <v>12</v>
      </c>
      <c r="C120" s="19" t="s">
        <v>56</v>
      </c>
      <c r="D120" s="19" t="s">
        <v>43</v>
      </c>
      <c r="E120" s="23">
        <v>7950000</v>
      </c>
      <c r="F120" s="19" t="s">
        <v>18</v>
      </c>
      <c r="G120" s="43"/>
      <c r="H120" s="43"/>
      <c r="I120" s="43">
        <f t="shared" si="14"/>
        <v>0</v>
      </c>
      <c r="J120" s="86"/>
      <c r="K120" s="86"/>
      <c r="L120" s="86"/>
      <c r="M120" s="86"/>
    </row>
    <row r="121" spans="1:13">
      <c r="A121" s="24" t="s">
        <v>23</v>
      </c>
      <c r="B121" s="11" t="s">
        <v>12</v>
      </c>
      <c r="C121" s="19" t="s">
        <v>56</v>
      </c>
      <c r="D121" s="19" t="s">
        <v>43</v>
      </c>
      <c r="E121" s="19" t="s">
        <v>109</v>
      </c>
      <c r="F121" s="19" t="s">
        <v>24</v>
      </c>
      <c r="G121" s="43">
        <f>1980+500</f>
        <v>2480</v>
      </c>
      <c r="H121" s="43"/>
      <c r="I121" s="43">
        <f t="shared" si="14"/>
        <v>2480</v>
      </c>
      <c r="J121" s="86"/>
      <c r="K121" s="86"/>
      <c r="L121" s="86"/>
      <c r="M121" s="86"/>
    </row>
    <row r="122" spans="1:13" hidden="1">
      <c r="A122" s="24" t="s">
        <v>23</v>
      </c>
      <c r="B122" s="11" t="s">
        <v>12</v>
      </c>
      <c r="C122" s="19" t="s">
        <v>56</v>
      </c>
      <c r="D122" s="19" t="s">
        <v>43</v>
      </c>
      <c r="E122" s="19" t="s">
        <v>126</v>
      </c>
      <c r="F122" s="19" t="s">
        <v>24</v>
      </c>
      <c r="G122" s="43"/>
      <c r="H122" s="43"/>
      <c r="I122" s="43">
        <f t="shared" si="14"/>
        <v>0</v>
      </c>
      <c r="J122" s="86"/>
      <c r="K122" s="86"/>
      <c r="L122" s="86"/>
      <c r="M122" s="86"/>
    </row>
    <row r="123" spans="1:13" s="9" customFormat="1">
      <c r="A123" s="28" t="s">
        <v>76</v>
      </c>
      <c r="B123" s="8" t="s">
        <v>12</v>
      </c>
      <c r="C123" s="29" t="s">
        <v>56</v>
      </c>
      <c r="D123" s="29" t="s">
        <v>45</v>
      </c>
      <c r="E123" s="29" t="s">
        <v>17</v>
      </c>
      <c r="F123" s="29" t="s">
        <v>18</v>
      </c>
      <c r="G123" s="35">
        <f>SUM(G124:G134)</f>
        <v>3312.43</v>
      </c>
      <c r="H123" s="35">
        <f t="shared" ref="H123" si="18">SUM(H124:H134)</f>
        <v>0</v>
      </c>
      <c r="I123" s="35">
        <f t="shared" si="14"/>
        <v>3312.43</v>
      </c>
      <c r="J123" s="85"/>
      <c r="K123" s="85"/>
      <c r="L123" s="85"/>
      <c r="M123" s="85"/>
    </row>
    <row r="124" spans="1:13" ht="17.25" hidden="1" customHeight="1">
      <c r="A124" s="10" t="s">
        <v>128</v>
      </c>
      <c r="B124" s="11" t="s">
        <v>12</v>
      </c>
      <c r="C124" s="11" t="s">
        <v>56</v>
      </c>
      <c r="D124" s="11" t="s">
        <v>45</v>
      </c>
      <c r="E124" s="11" t="s">
        <v>131</v>
      </c>
      <c r="F124" s="11" t="s">
        <v>18</v>
      </c>
      <c r="G124" s="41"/>
      <c r="H124" s="41"/>
      <c r="I124" s="41">
        <f t="shared" si="14"/>
        <v>0</v>
      </c>
      <c r="J124" s="83"/>
      <c r="K124" s="83"/>
      <c r="L124" s="83"/>
      <c r="M124" s="83"/>
    </row>
    <row r="125" spans="1:13" ht="24.75" hidden="1" customHeight="1">
      <c r="A125" s="12" t="s">
        <v>181</v>
      </c>
      <c r="B125" s="11" t="s">
        <v>12</v>
      </c>
      <c r="C125" s="11" t="s">
        <v>56</v>
      </c>
      <c r="D125" s="11" t="s">
        <v>45</v>
      </c>
      <c r="E125" s="11" t="s">
        <v>182</v>
      </c>
      <c r="F125" s="11" t="s">
        <v>18</v>
      </c>
      <c r="G125" s="41"/>
      <c r="H125" s="41"/>
      <c r="I125" s="41">
        <f t="shared" si="14"/>
        <v>0</v>
      </c>
      <c r="J125" s="83"/>
      <c r="K125" s="83"/>
      <c r="L125" s="83"/>
      <c r="M125" s="83"/>
    </row>
    <row r="126" spans="1:13" ht="14.25" hidden="1" customHeight="1">
      <c r="A126" s="13" t="s">
        <v>23</v>
      </c>
      <c r="B126" s="11" t="s">
        <v>12</v>
      </c>
      <c r="C126" s="11" t="s">
        <v>56</v>
      </c>
      <c r="D126" s="11" t="s">
        <v>45</v>
      </c>
      <c r="E126" s="11" t="s">
        <v>182</v>
      </c>
      <c r="F126" s="11" t="s">
        <v>24</v>
      </c>
      <c r="G126" s="37"/>
      <c r="H126" s="37"/>
      <c r="I126" s="37">
        <f t="shared" si="14"/>
        <v>0</v>
      </c>
      <c r="J126" s="39"/>
      <c r="K126" s="39"/>
      <c r="L126" s="39"/>
      <c r="M126" s="39"/>
    </row>
    <row r="127" spans="1:13" hidden="1">
      <c r="A127" s="25" t="s">
        <v>76</v>
      </c>
      <c r="B127" s="11" t="s">
        <v>12</v>
      </c>
      <c r="C127" s="11" t="s">
        <v>56</v>
      </c>
      <c r="D127" s="19" t="s">
        <v>45</v>
      </c>
      <c r="E127" s="11" t="s">
        <v>77</v>
      </c>
      <c r="F127" s="30" t="s">
        <v>18</v>
      </c>
      <c r="G127" s="41"/>
      <c r="H127" s="41"/>
      <c r="I127" s="41">
        <f t="shared" si="14"/>
        <v>0</v>
      </c>
      <c r="J127" s="83"/>
      <c r="K127" s="83"/>
      <c r="L127" s="83"/>
      <c r="M127" s="83"/>
    </row>
    <row r="128" spans="1:13" hidden="1">
      <c r="A128" s="26" t="s">
        <v>78</v>
      </c>
      <c r="B128" s="11" t="s">
        <v>12</v>
      </c>
      <c r="C128" s="19" t="s">
        <v>56</v>
      </c>
      <c r="D128" s="19" t="s">
        <v>45</v>
      </c>
      <c r="E128" s="19" t="s">
        <v>79</v>
      </c>
      <c r="F128" s="19" t="s">
        <v>18</v>
      </c>
      <c r="G128" s="43"/>
      <c r="H128" s="43"/>
      <c r="I128" s="43">
        <f t="shared" si="14"/>
        <v>0</v>
      </c>
      <c r="J128" s="86"/>
      <c r="K128" s="86"/>
      <c r="L128" s="86"/>
      <c r="M128" s="86"/>
    </row>
    <row r="129" spans="1:13" hidden="1">
      <c r="A129" s="24" t="s">
        <v>23</v>
      </c>
      <c r="B129" s="11" t="s">
        <v>12</v>
      </c>
      <c r="C129" s="19" t="s">
        <v>56</v>
      </c>
      <c r="D129" s="19" t="s">
        <v>45</v>
      </c>
      <c r="E129" s="19" t="s">
        <v>79</v>
      </c>
      <c r="F129" s="19" t="s">
        <v>24</v>
      </c>
      <c r="G129" s="43">
        <f>2301.7+44.23</f>
        <v>2345.9299999999998</v>
      </c>
      <c r="H129" s="43"/>
      <c r="I129" s="43">
        <f t="shared" si="14"/>
        <v>2345.9299999999998</v>
      </c>
      <c r="J129" s="86"/>
      <c r="K129" s="86"/>
      <c r="L129" s="86"/>
      <c r="M129" s="86"/>
    </row>
    <row r="130" spans="1:13" hidden="1">
      <c r="A130" s="26" t="s">
        <v>80</v>
      </c>
      <c r="B130" s="11" t="s">
        <v>12</v>
      </c>
      <c r="C130" s="19" t="s">
        <v>56</v>
      </c>
      <c r="D130" s="19" t="s">
        <v>45</v>
      </c>
      <c r="E130" s="19" t="s">
        <v>81</v>
      </c>
      <c r="F130" s="19" t="s">
        <v>18</v>
      </c>
      <c r="G130" s="43"/>
      <c r="H130" s="43"/>
      <c r="I130" s="43">
        <f t="shared" si="14"/>
        <v>0</v>
      </c>
      <c r="J130" s="86"/>
      <c r="K130" s="86"/>
      <c r="L130" s="86"/>
      <c r="M130" s="86"/>
    </row>
    <row r="131" spans="1:13" hidden="1">
      <c r="A131" s="24" t="s">
        <v>23</v>
      </c>
      <c r="B131" s="11" t="s">
        <v>12</v>
      </c>
      <c r="C131" s="19" t="s">
        <v>56</v>
      </c>
      <c r="D131" s="19" t="s">
        <v>45</v>
      </c>
      <c r="E131" s="19" t="s">
        <v>81</v>
      </c>
      <c r="F131" s="19" t="s">
        <v>24</v>
      </c>
      <c r="G131" s="43">
        <f>601.5+80</f>
        <v>681.5</v>
      </c>
      <c r="H131" s="43"/>
      <c r="I131" s="43">
        <f t="shared" si="14"/>
        <v>681.5</v>
      </c>
      <c r="J131" s="86"/>
      <c r="K131" s="86"/>
      <c r="L131" s="86"/>
      <c r="M131" s="86"/>
    </row>
    <row r="132" spans="1:13" hidden="1">
      <c r="A132" s="25" t="s">
        <v>53</v>
      </c>
      <c r="B132" s="11" t="s">
        <v>12</v>
      </c>
      <c r="C132" s="19" t="s">
        <v>56</v>
      </c>
      <c r="D132" s="19" t="s">
        <v>45</v>
      </c>
      <c r="E132" s="23">
        <v>7950000</v>
      </c>
      <c r="F132" s="19" t="s">
        <v>18</v>
      </c>
      <c r="G132" s="43"/>
      <c r="H132" s="43"/>
      <c r="I132" s="43">
        <f t="shared" si="14"/>
        <v>0</v>
      </c>
      <c r="J132" s="86"/>
      <c r="K132" s="86"/>
      <c r="L132" s="86"/>
      <c r="M132" s="86"/>
    </row>
    <row r="133" spans="1:13" ht="33.75" hidden="1">
      <c r="A133" s="48" t="s">
        <v>179</v>
      </c>
      <c r="B133" s="11" t="s">
        <v>12</v>
      </c>
      <c r="C133" s="19" t="s">
        <v>56</v>
      </c>
      <c r="D133" s="19" t="s">
        <v>45</v>
      </c>
      <c r="E133" s="23">
        <v>7950011</v>
      </c>
      <c r="F133" s="19" t="s">
        <v>18</v>
      </c>
      <c r="G133" s="43"/>
      <c r="H133" s="43"/>
      <c r="I133" s="43">
        <f t="shared" si="14"/>
        <v>0</v>
      </c>
      <c r="J133" s="86"/>
      <c r="K133" s="86"/>
      <c r="L133" s="86"/>
      <c r="M133" s="86"/>
    </row>
    <row r="134" spans="1:13" hidden="1">
      <c r="A134" s="24" t="s">
        <v>23</v>
      </c>
      <c r="B134" s="11" t="s">
        <v>12</v>
      </c>
      <c r="C134" s="19" t="s">
        <v>56</v>
      </c>
      <c r="D134" s="19" t="s">
        <v>45</v>
      </c>
      <c r="E134" s="23">
        <v>7950011</v>
      </c>
      <c r="F134" s="19" t="s">
        <v>24</v>
      </c>
      <c r="G134" s="43">
        <v>285</v>
      </c>
      <c r="H134" s="43"/>
      <c r="I134" s="43">
        <f t="shared" si="14"/>
        <v>285</v>
      </c>
      <c r="J134" s="86"/>
      <c r="K134" s="86"/>
      <c r="L134" s="86"/>
      <c r="M134" s="86"/>
    </row>
    <row r="135" spans="1:13" s="9" customFormat="1" ht="18.75" customHeight="1">
      <c r="A135" s="7" t="s">
        <v>159</v>
      </c>
      <c r="B135" s="50" t="s">
        <v>12</v>
      </c>
      <c r="C135" s="16" t="s">
        <v>127</v>
      </c>
      <c r="D135" s="16" t="s">
        <v>14</v>
      </c>
      <c r="E135" s="51"/>
      <c r="F135" s="16"/>
      <c r="G135" s="35">
        <f>SUM(G136:G142)</f>
        <v>80</v>
      </c>
      <c r="H135" s="35">
        <f t="shared" ref="H135" si="19">SUM(H136:H142)</f>
        <v>0</v>
      </c>
      <c r="I135" s="35">
        <f t="shared" si="14"/>
        <v>80</v>
      </c>
      <c r="J135" s="85"/>
      <c r="K135" s="85"/>
      <c r="L135" s="85"/>
      <c r="M135" s="85"/>
    </row>
    <row r="136" spans="1:13" s="9" customFormat="1" hidden="1">
      <c r="A136" s="7" t="s">
        <v>156</v>
      </c>
      <c r="B136" s="50" t="s">
        <v>12</v>
      </c>
      <c r="C136" s="16" t="s">
        <v>127</v>
      </c>
      <c r="D136" s="16" t="s">
        <v>127</v>
      </c>
      <c r="E136" s="8" t="s">
        <v>17</v>
      </c>
      <c r="F136" s="8" t="s">
        <v>18</v>
      </c>
      <c r="G136" s="35"/>
      <c r="H136" s="35"/>
      <c r="I136" s="35">
        <f t="shared" si="14"/>
        <v>0</v>
      </c>
      <c r="J136" s="85"/>
      <c r="K136" s="85"/>
      <c r="L136" s="85"/>
      <c r="M136" s="85"/>
    </row>
    <row r="137" spans="1:13" hidden="1">
      <c r="A137" s="25" t="s">
        <v>157</v>
      </c>
      <c r="B137" s="49" t="s">
        <v>12</v>
      </c>
      <c r="C137" s="19" t="s">
        <v>127</v>
      </c>
      <c r="D137" s="19" t="s">
        <v>127</v>
      </c>
      <c r="E137" s="23">
        <v>4310000</v>
      </c>
      <c r="F137" s="19" t="s">
        <v>18</v>
      </c>
      <c r="G137" s="43"/>
      <c r="H137" s="43"/>
      <c r="I137" s="43">
        <f t="shared" si="14"/>
        <v>0</v>
      </c>
      <c r="J137" s="86"/>
      <c r="K137" s="86"/>
      <c r="L137" s="86"/>
      <c r="M137" s="86"/>
    </row>
    <row r="138" spans="1:13" hidden="1">
      <c r="A138" s="26" t="s">
        <v>158</v>
      </c>
      <c r="B138" s="49" t="s">
        <v>12</v>
      </c>
      <c r="C138" s="19" t="s">
        <v>127</v>
      </c>
      <c r="D138" s="19" t="s">
        <v>127</v>
      </c>
      <c r="E138" s="23">
        <v>4310100</v>
      </c>
      <c r="F138" s="19" t="s">
        <v>18</v>
      </c>
      <c r="G138" s="43"/>
      <c r="H138" s="43"/>
      <c r="I138" s="43">
        <f t="shared" si="14"/>
        <v>0</v>
      </c>
      <c r="J138" s="86"/>
      <c r="K138" s="86"/>
      <c r="L138" s="86"/>
      <c r="M138" s="86"/>
    </row>
    <row r="139" spans="1:13" hidden="1">
      <c r="A139" s="24" t="s">
        <v>23</v>
      </c>
      <c r="B139" s="49" t="s">
        <v>12</v>
      </c>
      <c r="C139" s="19" t="s">
        <v>127</v>
      </c>
      <c r="D139" s="19" t="s">
        <v>127</v>
      </c>
      <c r="E139" s="23">
        <v>4310100</v>
      </c>
      <c r="F139" s="19" t="s">
        <v>24</v>
      </c>
      <c r="G139" s="43"/>
      <c r="H139" s="43"/>
      <c r="I139" s="43">
        <f t="shared" si="14"/>
        <v>0</v>
      </c>
      <c r="J139" s="86"/>
      <c r="K139" s="86"/>
      <c r="L139" s="86"/>
      <c r="M139" s="86"/>
    </row>
    <row r="140" spans="1:13" hidden="1">
      <c r="A140" s="25" t="s">
        <v>161</v>
      </c>
      <c r="B140" s="49" t="s">
        <v>12</v>
      </c>
      <c r="C140" s="19" t="s">
        <v>127</v>
      </c>
      <c r="D140" s="19" t="s">
        <v>127</v>
      </c>
      <c r="E140" s="23">
        <v>4320000</v>
      </c>
      <c r="F140" s="19" t="s">
        <v>18</v>
      </c>
      <c r="G140" s="43"/>
      <c r="H140" s="43"/>
      <c r="I140" s="43">
        <f t="shared" si="14"/>
        <v>0</v>
      </c>
      <c r="J140" s="86"/>
      <c r="K140" s="86"/>
      <c r="L140" s="86"/>
      <c r="M140" s="86"/>
    </row>
    <row r="141" spans="1:13" hidden="1">
      <c r="A141" s="26" t="s">
        <v>162</v>
      </c>
      <c r="B141" s="49" t="s">
        <v>12</v>
      </c>
      <c r="C141" s="19" t="s">
        <v>127</v>
      </c>
      <c r="D141" s="19" t="s">
        <v>127</v>
      </c>
      <c r="E141" s="23">
        <v>4320200</v>
      </c>
      <c r="F141" s="19" t="s">
        <v>18</v>
      </c>
      <c r="G141" s="43"/>
      <c r="H141" s="43"/>
      <c r="I141" s="43">
        <f t="shared" si="14"/>
        <v>0</v>
      </c>
      <c r="J141" s="86"/>
      <c r="K141" s="86"/>
      <c r="L141" s="86"/>
      <c r="M141" s="86"/>
    </row>
    <row r="142" spans="1:13" hidden="1">
      <c r="A142" s="24" t="s">
        <v>23</v>
      </c>
      <c r="B142" s="49" t="s">
        <v>12</v>
      </c>
      <c r="C142" s="19" t="s">
        <v>127</v>
      </c>
      <c r="D142" s="19" t="s">
        <v>127</v>
      </c>
      <c r="E142" s="23">
        <v>4320200</v>
      </c>
      <c r="F142" s="19" t="s">
        <v>24</v>
      </c>
      <c r="G142" s="43">
        <v>80</v>
      </c>
      <c r="H142" s="43"/>
      <c r="I142" s="43">
        <f t="shared" ref="I142:I173" si="20">G142+H142</f>
        <v>80</v>
      </c>
      <c r="J142" s="86"/>
      <c r="K142" s="86"/>
      <c r="L142" s="86"/>
      <c r="M142" s="86"/>
    </row>
    <row r="143" spans="1:13" s="9" customFormat="1" ht="21.75" customHeight="1">
      <c r="A143" s="7" t="s">
        <v>87</v>
      </c>
      <c r="B143" s="8" t="s">
        <v>12</v>
      </c>
      <c r="C143" s="8" t="s">
        <v>88</v>
      </c>
      <c r="D143" s="8" t="s">
        <v>14</v>
      </c>
      <c r="E143" s="8"/>
      <c r="F143" s="8"/>
      <c r="G143" s="42">
        <f>G144</f>
        <v>56</v>
      </c>
      <c r="H143" s="42">
        <f t="shared" ref="H143" si="21">H144</f>
        <v>0</v>
      </c>
      <c r="I143" s="42">
        <f t="shared" si="20"/>
        <v>56</v>
      </c>
      <c r="J143" s="84"/>
      <c r="K143" s="84"/>
      <c r="L143" s="84"/>
      <c r="M143" s="84"/>
    </row>
    <row r="144" spans="1:13" s="9" customFormat="1" hidden="1">
      <c r="A144" s="7" t="s">
        <v>89</v>
      </c>
      <c r="B144" s="8" t="s">
        <v>12</v>
      </c>
      <c r="C144" s="8" t="s">
        <v>88</v>
      </c>
      <c r="D144" s="8" t="s">
        <v>45</v>
      </c>
      <c r="E144" s="8" t="s">
        <v>17</v>
      </c>
      <c r="F144" s="8" t="s">
        <v>18</v>
      </c>
      <c r="G144" s="42">
        <f>SUM(G145:G149)</f>
        <v>56</v>
      </c>
      <c r="H144" s="42">
        <f t="shared" ref="H144" si="22">SUM(H145:H149)</f>
        <v>0</v>
      </c>
      <c r="I144" s="42">
        <f t="shared" si="20"/>
        <v>56</v>
      </c>
      <c r="J144" s="84"/>
      <c r="K144" s="84"/>
      <c r="L144" s="84"/>
      <c r="M144" s="84"/>
    </row>
    <row r="145" spans="1:13" hidden="1">
      <c r="A145" s="10" t="s">
        <v>136</v>
      </c>
      <c r="B145" s="11" t="s">
        <v>12</v>
      </c>
      <c r="C145" s="11" t="s">
        <v>88</v>
      </c>
      <c r="D145" s="11" t="s">
        <v>45</v>
      </c>
      <c r="E145" s="11" t="s">
        <v>137</v>
      </c>
      <c r="F145" s="11" t="s">
        <v>18</v>
      </c>
      <c r="G145" s="37"/>
      <c r="H145" s="37"/>
      <c r="I145" s="37">
        <f t="shared" si="20"/>
        <v>0</v>
      </c>
      <c r="J145" s="39"/>
      <c r="K145" s="39"/>
      <c r="L145" s="39"/>
      <c r="M145" s="39"/>
    </row>
    <row r="146" spans="1:13" ht="14.25" hidden="1" customHeight="1">
      <c r="A146" s="26" t="s">
        <v>140</v>
      </c>
      <c r="B146" s="11" t="s">
        <v>12</v>
      </c>
      <c r="C146" s="11" t="s">
        <v>88</v>
      </c>
      <c r="D146" s="11" t="s">
        <v>45</v>
      </c>
      <c r="E146" s="11" t="s">
        <v>138</v>
      </c>
      <c r="F146" s="11" t="s">
        <v>18</v>
      </c>
      <c r="G146" s="37"/>
      <c r="H146" s="37"/>
      <c r="I146" s="37">
        <f t="shared" si="20"/>
        <v>0</v>
      </c>
      <c r="J146" s="39"/>
      <c r="K146" s="39"/>
      <c r="L146" s="39"/>
      <c r="M146" s="39"/>
    </row>
    <row r="147" spans="1:13" ht="14.25" hidden="1" customHeight="1">
      <c r="A147" s="13" t="s">
        <v>141</v>
      </c>
      <c r="B147" s="11" t="s">
        <v>12</v>
      </c>
      <c r="C147" s="11" t="s">
        <v>88</v>
      </c>
      <c r="D147" s="11" t="s">
        <v>45</v>
      </c>
      <c r="E147" s="11" t="s">
        <v>138</v>
      </c>
      <c r="F147" s="11" t="s">
        <v>139</v>
      </c>
      <c r="G147" s="37">
        <v>56</v>
      </c>
      <c r="H147" s="37"/>
      <c r="I147" s="37">
        <f t="shared" si="20"/>
        <v>56</v>
      </c>
      <c r="J147" s="39"/>
      <c r="K147" s="39"/>
      <c r="L147" s="39"/>
      <c r="M147" s="39"/>
    </row>
    <row r="148" spans="1:13" ht="14.25" hidden="1" customHeight="1">
      <c r="A148" s="26" t="s">
        <v>177</v>
      </c>
      <c r="B148" s="11" t="s">
        <v>12</v>
      </c>
      <c r="C148" s="11" t="s">
        <v>88</v>
      </c>
      <c r="D148" s="11" t="s">
        <v>45</v>
      </c>
      <c r="E148" s="11" t="s">
        <v>178</v>
      </c>
      <c r="F148" s="11" t="s">
        <v>18</v>
      </c>
      <c r="G148" s="37"/>
      <c r="H148" s="37"/>
      <c r="I148" s="37">
        <f t="shared" si="20"/>
        <v>0</v>
      </c>
      <c r="J148" s="39"/>
      <c r="K148" s="39"/>
      <c r="L148" s="39"/>
      <c r="M148" s="39"/>
    </row>
    <row r="149" spans="1:13" ht="14.25" hidden="1" customHeight="1">
      <c r="A149" s="13" t="s">
        <v>141</v>
      </c>
      <c r="B149" s="11" t="s">
        <v>12</v>
      </c>
      <c r="C149" s="11" t="s">
        <v>88</v>
      </c>
      <c r="D149" s="11" t="s">
        <v>45</v>
      </c>
      <c r="E149" s="11" t="s">
        <v>138</v>
      </c>
      <c r="F149" s="11" t="s">
        <v>139</v>
      </c>
      <c r="G149" s="37"/>
      <c r="H149" s="37"/>
      <c r="I149" s="37">
        <f t="shared" si="20"/>
        <v>0</v>
      </c>
      <c r="J149" s="39"/>
      <c r="K149" s="39"/>
      <c r="L149" s="39"/>
      <c r="M149" s="39"/>
    </row>
    <row r="150" spans="1:13" s="9" customFormat="1" ht="21.75" hidden="1" customHeight="1">
      <c r="A150" s="7" t="s">
        <v>149</v>
      </c>
      <c r="B150" s="8" t="s">
        <v>12</v>
      </c>
      <c r="C150" s="8" t="s">
        <v>90</v>
      </c>
      <c r="D150" s="8" t="s">
        <v>14</v>
      </c>
      <c r="E150" s="8"/>
      <c r="F150" s="8"/>
      <c r="G150" s="42">
        <f>G151</f>
        <v>0</v>
      </c>
      <c r="H150" s="42">
        <f t="shared" ref="H150" si="23">H151</f>
        <v>0</v>
      </c>
      <c r="I150" s="42">
        <f t="shared" si="20"/>
        <v>0</v>
      </c>
      <c r="J150" s="84"/>
      <c r="K150" s="84"/>
      <c r="L150" s="84"/>
      <c r="M150" s="84"/>
    </row>
    <row r="151" spans="1:13" s="9" customFormat="1" hidden="1">
      <c r="A151" s="7" t="s">
        <v>150</v>
      </c>
      <c r="B151" s="8" t="s">
        <v>12</v>
      </c>
      <c r="C151" s="8" t="s">
        <v>90</v>
      </c>
      <c r="D151" s="8" t="s">
        <v>56</v>
      </c>
      <c r="E151" s="8" t="s">
        <v>17</v>
      </c>
      <c r="F151" s="8" t="s">
        <v>18</v>
      </c>
      <c r="G151" s="42">
        <f>SUM(G152:G154)</f>
        <v>0</v>
      </c>
      <c r="H151" s="42">
        <f t="shared" ref="H151" si="24">SUM(H152:H154)</f>
        <v>0</v>
      </c>
      <c r="I151" s="42">
        <f t="shared" si="20"/>
        <v>0</v>
      </c>
      <c r="J151" s="84"/>
      <c r="K151" s="84"/>
      <c r="L151" s="84"/>
      <c r="M151" s="84"/>
    </row>
    <row r="152" spans="1:13" hidden="1">
      <c r="A152" s="10" t="s">
        <v>83</v>
      </c>
      <c r="B152" s="11" t="s">
        <v>12</v>
      </c>
      <c r="C152" s="11" t="s">
        <v>90</v>
      </c>
      <c r="D152" s="11" t="s">
        <v>56</v>
      </c>
      <c r="E152" s="11" t="s">
        <v>84</v>
      </c>
      <c r="F152" s="11" t="s">
        <v>18</v>
      </c>
      <c r="G152" s="37"/>
      <c r="H152" s="37"/>
      <c r="I152" s="37">
        <f t="shared" si="20"/>
        <v>0</v>
      </c>
      <c r="J152" s="39"/>
      <c r="K152" s="39"/>
      <c r="L152" s="39"/>
      <c r="M152" s="39"/>
    </row>
    <row r="153" spans="1:13" ht="14.25" hidden="1" customHeight="1">
      <c r="A153" s="12" t="s">
        <v>85</v>
      </c>
      <c r="B153" s="11" t="s">
        <v>12</v>
      </c>
      <c r="C153" s="11" t="s">
        <v>90</v>
      </c>
      <c r="D153" s="11" t="s">
        <v>56</v>
      </c>
      <c r="E153" s="11" t="s">
        <v>86</v>
      </c>
      <c r="F153" s="11" t="s">
        <v>18</v>
      </c>
      <c r="G153" s="37"/>
      <c r="H153" s="37"/>
      <c r="I153" s="37">
        <f t="shared" si="20"/>
        <v>0</v>
      </c>
      <c r="J153" s="39"/>
      <c r="K153" s="39"/>
      <c r="L153" s="39"/>
      <c r="M153" s="39"/>
    </row>
    <row r="154" spans="1:13" hidden="1">
      <c r="A154" s="13" t="s">
        <v>23</v>
      </c>
      <c r="B154" s="11" t="s">
        <v>12</v>
      </c>
      <c r="C154" s="11" t="s">
        <v>90</v>
      </c>
      <c r="D154" s="11" t="s">
        <v>56</v>
      </c>
      <c r="E154" s="11" t="s">
        <v>86</v>
      </c>
      <c r="F154" s="11" t="s">
        <v>24</v>
      </c>
      <c r="G154" s="37"/>
      <c r="H154" s="37"/>
      <c r="I154" s="37">
        <f t="shared" si="20"/>
        <v>0</v>
      </c>
      <c r="J154" s="39"/>
      <c r="K154" s="39"/>
      <c r="L154" s="39"/>
      <c r="M154" s="39"/>
    </row>
    <row r="155" spans="1:13" s="9" customFormat="1" ht="18.75" hidden="1" customHeight="1">
      <c r="A155" s="7" t="s">
        <v>143</v>
      </c>
      <c r="B155" s="8" t="s">
        <v>12</v>
      </c>
      <c r="C155" s="8" t="s">
        <v>144</v>
      </c>
      <c r="D155" s="8" t="s">
        <v>14</v>
      </c>
      <c r="E155" s="8"/>
      <c r="F155" s="8"/>
      <c r="G155" s="42">
        <f>SUM(G156:G157)</f>
        <v>0</v>
      </c>
      <c r="H155" s="42">
        <f t="shared" ref="H155" si="25">SUM(H156:H157)</f>
        <v>0</v>
      </c>
      <c r="I155" s="42">
        <f t="shared" si="20"/>
        <v>0</v>
      </c>
      <c r="J155" s="84"/>
      <c r="K155" s="84"/>
      <c r="L155" s="84"/>
      <c r="M155" s="84"/>
    </row>
    <row r="156" spans="1:13" ht="12.75" hidden="1" customHeight="1">
      <c r="A156" s="10" t="s">
        <v>147</v>
      </c>
      <c r="B156" s="11" t="s">
        <v>12</v>
      </c>
      <c r="C156" s="11" t="s">
        <v>144</v>
      </c>
      <c r="D156" s="11" t="s">
        <v>144</v>
      </c>
      <c r="E156" s="11" t="s">
        <v>145</v>
      </c>
      <c r="F156" s="11" t="s">
        <v>18</v>
      </c>
      <c r="G156" s="37"/>
      <c r="H156" s="37"/>
      <c r="I156" s="37">
        <f t="shared" si="20"/>
        <v>0</v>
      </c>
      <c r="J156" s="39"/>
      <c r="K156" s="39"/>
      <c r="L156" s="39"/>
      <c r="M156" s="39"/>
    </row>
    <row r="157" spans="1:13" ht="12.75" hidden="1" customHeight="1">
      <c r="A157" s="13" t="s">
        <v>147</v>
      </c>
      <c r="B157" s="11" t="s">
        <v>12</v>
      </c>
      <c r="C157" s="11" t="s">
        <v>144</v>
      </c>
      <c r="D157" s="11" t="s">
        <v>144</v>
      </c>
      <c r="E157" s="11" t="s">
        <v>145</v>
      </c>
      <c r="F157" s="11" t="s">
        <v>146</v>
      </c>
      <c r="G157" s="37">
        <v>0</v>
      </c>
      <c r="H157" s="37">
        <v>0</v>
      </c>
      <c r="I157" s="37">
        <f t="shared" si="20"/>
        <v>0</v>
      </c>
      <c r="J157" s="39"/>
      <c r="K157" s="39"/>
      <c r="L157" s="39"/>
      <c r="M157" s="39"/>
    </row>
    <row r="158" spans="1:13" ht="24" customHeight="1">
      <c r="A158" s="108" t="s">
        <v>97</v>
      </c>
      <c r="B158" s="109"/>
      <c r="C158" s="109"/>
      <c r="D158" s="109"/>
      <c r="E158" s="109"/>
      <c r="F158" s="110"/>
      <c r="G158" s="42">
        <f>G159</f>
        <v>5430.2060000000001</v>
      </c>
      <c r="H158" s="42">
        <f t="shared" ref="H158:H159" si="26">H159</f>
        <v>0</v>
      </c>
      <c r="I158" s="42">
        <f t="shared" si="20"/>
        <v>5430.2060000000001</v>
      </c>
      <c r="J158" s="84"/>
      <c r="K158" s="84"/>
      <c r="L158" s="84"/>
      <c r="M158" s="84"/>
    </row>
    <row r="159" spans="1:13" s="9" customFormat="1">
      <c r="A159" s="7" t="s">
        <v>151</v>
      </c>
      <c r="B159" s="8" t="s">
        <v>12</v>
      </c>
      <c r="C159" s="8" t="s">
        <v>82</v>
      </c>
      <c r="D159" s="8" t="s">
        <v>14</v>
      </c>
      <c r="E159" s="8"/>
      <c r="F159" s="8"/>
      <c r="G159" s="42">
        <f>G160</f>
        <v>5430.2060000000001</v>
      </c>
      <c r="H159" s="42">
        <f t="shared" si="26"/>
        <v>0</v>
      </c>
      <c r="I159" s="42">
        <f t="shared" si="20"/>
        <v>5430.2060000000001</v>
      </c>
      <c r="J159" s="84"/>
      <c r="K159" s="84"/>
      <c r="L159" s="84"/>
      <c r="M159" s="84"/>
    </row>
    <row r="160" spans="1:13" s="9" customFormat="1" hidden="1">
      <c r="A160" s="7" t="s">
        <v>98</v>
      </c>
      <c r="B160" s="8" t="s">
        <v>12</v>
      </c>
      <c r="C160" s="8" t="s">
        <v>82</v>
      </c>
      <c r="D160" s="8" t="s">
        <v>13</v>
      </c>
      <c r="E160" s="8" t="s">
        <v>17</v>
      </c>
      <c r="F160" s="8" t="s">
        <v>18</v>
      </c>
      <c r="G160" s="42">
        <f>SUM(G163:G172)</f>
        <v>5430.2060000000001</v>
      </c>
      <c r="H160" s="42">
        <f t="shared" ref="H160" si="27">SUM(H163:H172)</f>
        <v>0</v>
      </c>
      <c r="I160" s="42">
        <f t="shared" si="20"/>
        <v>5430.2060000000001</v>
      </c>
      <c r="J160" s="84"/>
      <c r="K160" s="84"/>
      <c r="L160" s="84"/>
      <c r="M160" s="84"/>
    </row>
    <row r="161" spans="1:13" ht="25.5" hidden="1">
      <c r="A161" s="10" t="s">
        <v>99</v>
      </c>
      <c r="B161" s="11" t="s">
        <v>12</v>
      </c>
      <c r="C161" s="11" t="s">
        <v>82</v>
      </c>
      <c r="D161" s="11" t="s">
        <v>13</v>
      </c>
      <c r="E161" s="11" t="s">
        <v>100</v>
      </c>
      <c r="F161" s="11" t="s">
        <v>18</v>
      </c>
      <c r="G161" s="37"/>
      <c r="H161" s="37"/>
      <c r="I161" s="37">
        <f t="shared" si="20"/>
        <v>0</v>
      </c>
      <c r="J161" s="39"/>
      <c r="K161" s="39"/>
      <c r="L161" s="39"/>
      <c r="M161" s="39"/>
    </row>
    <row r="162" spans="1:13" hidden="1">
      <c r="A162" s="12" t="s">
        <v>101</v>
      </c>
      <c r="B162" s="11" t="s">
        <v>12</v>
      </c>
      <c r="C162" s="11" t="s">
        <v>82</v>
      </c>
      <c r="D162" s="11" t="s">
        <v>13</v>
      </c>
      <c r="E162" s="11" t="s">
        <v>102</v>
      </c>
      <c r="F162" s="11" t="s">
        <v>18</v>
      </c>
      <c r="G162" s="37"/>
      <c r="H162" s="37"/>
      <c r="I162" s="37">
        <f t="shared" si="20"/>
        <v>0</v>
      </c>
      <c r="J162" s="39"/>
      <c r="K162" s="39"/>
      <c r="L162" s="39"/>
      <c r="M162" s="39"/>
    </row>
    <row r="163" spans="1:13" hidden="1">
      <c r="A163" s="13" t="s">
        <v>103</v>
      </c>
      <c r="B163" s="11" t="s">
        <v>12</v>
      </c>
      <c r="C163" s="11" t="s">
        <v>82</v>
      </c>
      <c r="D163" s="11" t="s">
        <v>13</v>
      </c>
      <c r="E163" s="11" t="s">
        <v>102</v>
      </c>
      <c r="F163" s="11" t="s">
        <v>104</v>
      </c>
      <c r="G163" s="37">
        <v>4218.2060000000001</v>
      </c>
      <c r="H163" s="37"/>
      <c r="I163" s="37">
        <f t="shared" si="20"/>
        <v>4218.2060000000001</v>
      </c>
      <c r="J163" s="39"/>
      <c r="K163" s="39"/>
      <c r="L163" s="39"/>
      <c r="M163" s="39"/>
    </row>
    <row r="164" spans="1:13" hidden="1">
      <c r="A164" s="25" t="s">
        <v>53</v>
      </c>
      <c r="B164" s="11" t="s">
        <v>12</v>
      </c>
      <c r="C164" s="19" t="s">
        <v>82</v>
      </c>
      <c r="D164" s="19" t="s">
        <v>13</v>
      </c>
      <c r="E164" s="23">
        <v>7950000</v>
      </c>
      <c r="F164" s="19" t="s">
        <v>18</v>
      </c>
      <c r="G164" s="43"/>
      <c r="H164" s="43"/>
      <c r="I164" s="43">
        <f t="shared" si="20"/>
        <v>0</v>
      </c>
      <c r="J164" s="86"/>
      <c r="K164" s="86"/>
      <c r="L164" s="86"/>
      <c r="M164" s="86"/>
    </row>
    <row r="165" spans="1:13" ht="33.75" hidden="1">
      <c r="A165" s="48" t="s">
        <v>195</v>
      </c>
      <c r="B165" s="11" t="s">
        <v>12</v>
      </c>
      <c r="C165" s="11" t="s">
        <v>82</v>
      </c>
      <c r="D165" s="11" t="s">
        <v>13</v>
      </c>
      <c r="E165" s="23">
        <v>7950010</v>
      </c>
      <c r="F165" s="19" t="s">
        <v>18</v>
      </c>
      <c r="G165" s="43"/>
      <c r="H165" s="43"/>
      <c r="I165" s="43">
        <f t="shared" si="20"/>
        <v>0</v>
      </c>
      <c r="J165" s="86"/>
      <c r="K165" s="86"/>
      <c r="L165" s="86"/>
      <c r="M165" s="86"/>
    </row>
    <row r="166" spans="1:13" hidden="1">
      <c r="A166" s="13" t="s">
        <v>103</v>
      </c>
      <c r="B166" s="11" t="s">
        <v>12</v>
      </c>
      <c r="C166" s="19" t="s">
        <v>82</v>
      </c>
      <c r="D166" s="19" t="s">
        <v>13</v>
      </c>
      <c r="E166" s="23">
        <v>7950010</v>
      </c>
      <c r="F166" s="19" t="s">
        <v>104</v>
      </c>
      <c r="G166" s="43">
        <v>347</v>
      </c>
      <c r="H166" s="43"/>
      <c r="I166" s="43">
        <f t="shared" si="20"/>
        <v>347</v>
      </c>
      <c r="J166" s="86"/>
      <c r="K166" s="86"/>
      <c r="L166" s="86"/>
      <c r="M166" s="86"/>
    </row>
    <row r="167" spans="1:13" ht="22.5" hidden="1">
      <c r="A167" s="48" t="s">
        <v>193</v>
      </c>
      <c r="B167" s="11" t="s">
        <v>12</v>
      </c>
      <c r="C167" s="11" t="s">
        <v>82</v>
      </c>
      <c r="D167" s="11" t="s">
        <v>13</v>
      </c>
      <c r="E167" s="23">
        <v>7950013</v>
      </c>
      <c r="F167" s="19" t="s">
        <v>18</v>
      </c>
      <c r="G167" s="43"/>
      <c r="H167" s="43"/>
      <c r="I167" s="43">
        <f t="shared" si="20"/>
        <v>0</v>
      </c>
      <c r="J167" s="86"/>
      <c r="K167" s="86"/>
      <c r="L167" s="86"/>
      <c r="M167" s="86"/>
    </row>
    <row r="168" spans="1:13" hidden="1">
      <c r="A168" s="13" t="s">
        <v>103</v>
      </c>
      <c r="B168" s="11" t="s">
        <v>12</v>
      </c>
      <c r="C168" s="19" t="s">
        <v>82</v>
      </c>
      <c r="D168" s="19" t="s">
        <v>13</v>
      </c>
      <c r="E168" s="23">
        <v>7950013</v>
      </c>
      <c r="F168" s="19" t="s">
        <v>104</v>
      </c>
      <c r="G168" s="43">
        <v>365</v>
      </c>
      <c r="H168" s="43"/>
      <c r="I168" s="43">
        <f t="shared" si="20"/>
        <v>365</v>
      </c>
      <c r="J168" s="86"/>
      <c r="K168" s="86"/>
      <c r="L168" s="86"/>
      <c r="M168" s="86"/>
    </row>
    <row r="169" spans="1:13" ht="16.5" hidden="1" customHeight="1">
      <c r="A169" s="12" t="s">
        <v>197</v>
      </c>
      <c r="B169" s="11" t="s">
        <v>12</v>
      </c>
      <c r="C169" s="11" t="s">
        <v>82</v>
      </c>
      <c r="D169" s="11" t="s">
        <v>13</v>
      </c>
      <c r="E169" s="14" t="s">
        <v>105</v>
      </c>
      <c r="F169" s="11" t="s">
        <v>18</v>
      </c>
      <c r="G169" s="37"/>
      <c r="H169" s="37"/>
      <c r="I169" s="37">
        <f t="shared" si="20"/>
        <v>0</v>
      </c>
      <c r="J169" s="39"/>
      <c r="K169" s="39"/>
      <c r="L169" s="39"/>
      <c r="M169" s="39"/>
    </row>
    <row r="170" spans="1:13" ht="22.5" hidden="1">
      <c r="A170" s="13" t="s">
        <v>134</v>
      </c>
      <c r="B170" s="11" t="s">
        <v>12</v>
      </c>
      <c r="C170" s="11" t="s">
        <v>82</v>
      </c>
      <c r="D170" s="11" t="s">
        <v>13</v>
      </c>
      <c r="E170" s="14" t="s">
        <v>105</v>
      </c>
      <c r="F170" s="11" t="s">
        <v>104</v>
      </c>
      <c r="G170" s="37">
        <v>500</v>
      </c>
      <c r="H170" s="37"/>
      <c r="I170" s="37">
        <f t="shared" si="20"/>
        <v>500</v>
      </c>
      <c r="J170" s="39"/>
      <c r="K170" s="39"/>
      <c r="L170" s="39"/>
      <c r="M170" s="39"/>
    </row>
    <row r="171" spans="1:13" s="38" customFormat="1" ht="12.75" hidden="1" customHeight="1">
      <c r="A171" s="36" t="s">
        <v>110</v>
      </c>
      <c r="B171" s="14" t="s">
        <v>12</v>
      </c>
      <c r="C171" s="14" t="s">
        <v>82</v>
      </c>
      <c r="D171" s="14" t="s">
        <v>13</v>
      </c>
      <c r="E171" s="14" t="s">
        <v>112</v>
      </c>
      <c r="F171" s="14" t="s">
        <v>18</v>
      </c>
      <c r="G171" s="37"/>
      <c r="H171" s="37"/>
      <c r="I171" s="37">
        <f t="shared" si="20"/>
        <v>0</v>
      </c>
      <c r="J171" s="39"/>
      <c r="K171" s="39"/>
      <c r="L171" s="39"/>
      <c r="M171" s="39"/>
    </row>
    <row r="172" spans="1:13" ht="22.5" hidden="1" customHeight="1">
      <c r="A172" s="13" t="s">
        <v>111</v>
      </c>
      <c r="B172" s="11" t="s">
        <v>12</v>
      </c>
      <c r="C172" s="11" t="s">
        <v>82</v>
      </c>
      <c r="D172" s="11" t="s">
        <v>13</v>
      </c>
      <c r="E172" s="14" t="s">
        <v>112</v>
      </c>
      <c r="F172" s="11" t="s">
        <v>113</v>
      </c>
      <c r="G172" s="37"/>
      <c r="H172" s="37"/>
      <c r="I172" s="37">
        <f t="shared" si="20"/>
        <v>0</v>
      </c>
      <c r="J172" s="39"/>
      <c r="K172" s="39"/>
      <c r="L172" s="39"/>
      <c r="M172" s="39"/>
    </row>
    <row r="173" spans="1:13" s="9" customFormat="1" ht="30" customHeight="1">
      <c r="A173" s="7" t="s">
        <v>106</v>
      </c>
      <c r="B173" s="11"/>
      <c r="C173" s="8"/>
      <c r="D173" s="8"/>
      <c r="E173" s="8"/>
      <c r="F173" s="8"/>
      <c r="G173" s="42">
        <f>G13+G158</f>
        <v>38740</v>
      </c>
      <c r="H173" s="42">
        <f t="shared" ref="H173" si="28">H13+H158</f>
        <v>259.99999999999994</v>
      </c>
      <c r="I173" s="42">
        <f t="shared" si="20"/>
        <v>39000</v>
      </c>
      <c r="J173" s="84"/>
      <c r="K173" s="84"/>
      <c r="L173" s="84"/>
      <c r="M173" s="84"/>
    </row>
    <row r="174" spans="1:13">
      <c r="A174" s="4"/>
      <c r="B174" s="4"/>
      <c r="C174" s="4"/>
      <c r="D174" s="4"/>
    </row>
  </sheetData>
  <mergeCells count="9">
    <mergeCell ref="A12:G12"/>
    <mergeCell ref="A13:F13"/>
    <mergeCell ref="A158:F158"/>
    <mergeCell ref="A3:A4"/>
    <mergeCell ref="A6:G6"/>
    <mergeCell ref="A7:G7"/>
    <mergeCell ref="A8:G8"/>
    <mergeCell ref="A10:A11"/>
    <mergeCell ref="B10:F10"/>
  </mergeCells>
  <printOptions horizontalCentered="1" gridLinesSet="0"/>
  <pageMargins left="0.39370078740157483" right="0.27559055118110237" top="0.39370078740157483" bottom="0.55118110236220474" header="0.27559055118110237" footer="0.27559055118110237"/>
  <pageSetup paperSize="9" scale="78" firstPageNumber="11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пр6доизм</vt:lpstr>
      <vt:lpstr>пр6-с изм</vt:lpstr>
      <vt:lpstr>спр</vt:lpstr>
      <vt:lpstr>урез-спр</vt:lpstr>
      <vt:lpstr>пр6доизм!Заголовки_для_печати</vt:lpstr>
      <vt:lpstr>'пр6-с изм'!Заголовки_для_печати</vt:lpstr>
      <vt:lpstr>спр!Заголовки_для_печати</vt:lpstr>
      <vt:lpstr>'урез-спр'!Заголовки_для_печати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Дондо</dc:creator>
  <cp:lastModifiedBy>Admin</cp:lastModifiedBy>
  <cp:lastPrinted>2013-04-23T14:14:33Z</cp:lastPrinted>
  <dcterms:created xsi:type="dcterms:W3CDTF">2008-02-13T14:50:07Z</dcterms:created>
  <dcterms:modified xsi:type="dcterms:W3CDTF">2013-04-23T14:15:20Z</dcterms:modified>
</cp:coreProperties>
</file>